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45" windowWidth="19035" windowHeight="11505" activeTab="0"/>
  </bookViews>
  <sheets>
    <sheet name="Namnsdagar mindata" sheetId="1" r:id="rId1"/>
  </sheets>
  <definedNames>
    <definedName name="_xlnm._FilterDatabase" localSheetId="0" hidden="1">'Namnsdagar mindata'!$B$4:$F$624</definedName>
  </definedNames>
  <calcPr fullCalcOnLoad="1"/>
</workbook>
</file>

<file path=xl/sharedStrings.xml><?xml version="1.0" encoding="utf-8"?>
<sst xmlns="http://schemas.openxmlformats.org/spreadsheetml/2006/main" count="656" uniqueCount="653">
  <si>
    <t>Markera
med x</t>
  </si>
  <si>
    <t>Namn</t>
  </si>
  <si>
    <t>Dölj</t>
  </si>
  <si>
    <t>Datum</t>
  </si>
  <si>
    <t>Subject</t>
  </si>
  <si>
    <t>Start date</t>
  </si>
  <si>
    <t>Show time as</t>
  </si>
  <si>
    <t>Instruktioner - Skapa dokument</t>
  </si>
  <si>
    <t>Abel</t>
  </si>
  <si>
    <t>- Välj år:</t>
  </si>
  <si>
    <t>Abraham</t>
  </si>
  <si>
    <t>- Välj version:</t>
  </si>
  <si>
    <t>Engelskt Outlook</t>
  </si>
  <si>
    <t>(Står det Arkiv eller File i menyn överst?)</t>
  </si>
  <si>
    <t>Ada</t>
  </si>
  <si>
    <t>- Markera namn med x i vänstra kolumnen</t>
  </si>
  <si>
    <t>Adam</t>
  </si>
  <si>
    <t>- Markera hela den högra tabellen inklusive titelraden</t>
  </si>
  <si>
    <t>Adela</t>
  </si>
  <si>
    <t>- Kopiera (Ctrl + C)</t>
  </si>
  <si>
    <t>Adolf</t>
  </si>
  <si>
    <t>- Skapa ett textdokument genom att högerklicka,</t>
  </si>
  <si>
    <t>Adrian</t>
  </si>
  <si>
    <t xml:space="preserve">  på t.ex. skrivbordet, och välj "nytt textdokument"</t>
  </si>
  <si>
    <t>Adriana</t>
  </si>
  <si>
    <t>- Öppna och klistra in (Ctrl + V)</t>
  </si>
  <si>
    <t>Agata</t>
  </si>
  <si>
    <t>- Spara och stäng dokumentet</t>
  </si>
  <si>
    <t>Agda</t>
  </si>
  <si>
    <t>Agne</t>
  </si>
  <si>
    <t>Agnes</t>
  </si>
  <si>
    <t>Importera - Engelskt Outlook</t>
  </si>
  <si>
    <t>Agneta</t>
  </si>
  <si>
    <t>- Välj "File" / "Import and Export"</t>
  </si>
  <si>
    <t>Aina</t>
  </si>
  <si>
    <t>- Välj "Import from another program or file" tryck Next&gt;</t>
  </si>
  <si>
    <t>Aino</t>
  </si>
  <si>
    <t>- Välj "Tab Separated Values (Windows)" tryck Next&gt;</t>
  </si>
  <si>
    <t>Albert</t>
  </si>
  <si>
    <t>- Tryck "Browse", leta reda på filen, tryck Next&gt;</t>
  </si>
  <si>
    <t>Albertina</t>
  </si>
  <si>
    <t>- Välj kalendern tryck Next&gt; (var noga med att välja rätt kalender)</t>
  </si>
  <si>
    <t>Albin</t>
  </si>
  <si>
    <t>- tryck Finish och luta dig tillbaka.</t>
  </si>
  <si>
    <t>Alexander</t>
  </si>
  <si>
    <t>Alexandra</t>
  </si>
  <si>
    <t>Alexis</t>
  </si>
  <si>
    <t>Importera - Svenskt Outlook</t>
  </si>
  <si>
    <t>Alf</t>
  </si>
  <si>
    <t>- Välj "Arkiv" / "Importera och exportera"</t>
  </si>
  <si>
    <t>Alfhild</t>
  </si>
  <si>
    <t>- Välj "Importera från ett annat program eller en annan fil" tryck Nästa&gt;</t>
  </si>
  <si>
    <t>Alfons</t>
  </si>
  <si>
    <t>- Välj "Tabbavgränsade värden (Windows)" tryck Nästa&gt;</t>
  </si>
  <si>
    <t>Alfred</t>
  </si>
  <si>
    <t>- Tryck "Bläddra", leta reda på en filen, tryck Nästa&gt;</t>
  </si>
  <si>
    <t>Alfrida</t>
  </si>
  <si>
    <t>- Välj kalendern tryck Nästa&gt; (var noga med att välja rätt kalender)</t>
  </si>
  <si>
    <t>Algot</t>
  </si>
  <si>
    <t>- Tryck "Slutför" och luta dig tillbaka</t>
  </si>
  <si>
    <t>Alice</t>
  </si>
  <si>
    <t>Allan</t>
  </si>
  <si>
    <t>Allhelgonadagen</t>
  </si>
  <si>
    <t>Alma</t>
  </si>
  <si>
    <t>Alrik</t>
  </si>
  <si>
    <t>Alva</t>
  </si>
  <si>
    <t>Alvar</t>
  </si>
  <si>
    <t>Amalia</t>
  </si>
  <si>
    <t>Amanda</t>
  </si>
  <si>
    <t>Amelie</t>
  </si>
  <si>
    <t>Anders</t>
  </si>
  <si>
    <t>André</t>
  </si>
  <si>
    <t>Andrea</t>
  </si>
  <si>
    <t>Andreas</t>
  </si>
  <si>
    <t>Angela</t>
  </si>
  <si>
    <t>Angelika</t>
  </si>
  <si>
    <t>Anita</t>
  </si>
  <si>
    <t>Anna</t>
  </si>
  <si>
    <t>Anneli</t>
  </si>
  <si>
    <t>Annette</t>
  </si>
  <si>
    <t>Annika</t>
  </si>
  <si>
    <t>Anselm</t>
  </si>
  <si>
    <t>Ansgar</t>
  </si>
  <si>
    <t>Anton</t>
  </si>
  <si>
    <t>Antonia</t>
  </si>
  <si>
    <t>Arne</t>
  </si>
  <si>
    <t>Arnold</t>
  </si>
  <si>
    <t>Aron</t>
  </si>
  <si>
    <t>Artur</t>
  </si>
  <si>
    <t>Arvid</t>
  </si>
  <si>
    <t>Assar</t>
  </si>
  <si>
    <t>Asta</t>
  </si>
  <si>
    <t>Astrid</t>
  </si>
  <si>
    <t>August</t>
  </si>
  <si>
    <t>Augusta</t>
  </si>
  <si>
    <t>Aurora</t>
  </si>
  <si>
    <t>Axel</t>
  </si>
  <si>
    <t>Axelina</t>
  </si>
  <si>
    <t>Baltsar</t>
  </si>
  <si>
    <t>Barbara</t>
  </si>
  <si>
    <t>Barbro</t>
  </si>
  <si>
    <t>Bartolomeus</t>
  </si>
  <si>
    <t>Beata</t>
  </si>
  <si>
    <t>Beatrice</t>
  </si>
  <si>
    <t>Beda</t>
  </si>
  <si>
    <t>Bengt</t>
  </si>
  <si>
    <t>Benjamin</t>
  </si>
  <si>
    <t>Berit</t>
  </si>
  <si>
    <t>Bernhard</t>
  </si>
  <si>
    <t>Bernt</t>
  </si>
  <si>
    <t>Bert</t>
  </si>
  <si>
    <t>Berta</t>
  </si>
  <si>
    <t>Berthold</t>
  </si>
  <si>
    <t>Bertil</t>
  </si>
  <si>
    <t>Birger</t>
  </si>
  <si>
    <t>Birgit</t>
  </si>
  <si>
    <t>Birgitta</t>
  </si>
  <si>
    <t>Bjarne</t>
  </si>
  <si>
    <t>Björn</t>
  </si>
  <si>
    <t>Blenda</t>
  </si>
  <si>
    <t>Bo</t>
  </si>
  <si>
    <t>Bodil</t>
  </si>
  <si>
    <t>Boel</t>
  </si>
  <si>
    <t>Borghild</t>
  </si>
  <si>
    <t>Boris</t>
  </si>
  <si>
    <t>Botvid</t>
  </si>
  <si>
    <t>Britta</t>
  </si>
  <si>
    <t>Bror</t>
  </si>
  <si>
    <t>Bruno</t>
  </si>
  <si>
    <t>Brynolf</t>
  </si>
  <si>
    <t>Börje</t>
  </si>
  <si>
    <t>Camilla</t>
  </si>
  <si>
    <t>Carina</t>
  </si>
  <si>
    <t>Carita</t>
  </si>
  <si>
    <t>Carola</t>
  </si>
  <si>
    <t>Cecilia</t>
  </si>
  <si>
    <t>Charlotta</t>
  </si>
  <si>
    <t>Christel</t>
  </si>
  <si>
    <t>Conny</t>
  </si>
  <si>
    <t>Dag</t>
  </si>
  <si>
    <t>Daga</t>
  </si>
  <si>
    <t>Dagmar</t>
  </si>
  <si>
    <t>Dagny</t>
  </si>
  <si>
    <t>Daniel</t>
  </si>
  <si>
    <t>Daniela</t>
  </si>
  <si>
    <t>David</t>
  </si>
  <si>
    <t>Denise</t>
  </si>
  <si>
    <t>Dennis</t>
  </si>
  <si>
    <t>Desideria</t>
  </si>
  <si>
    <t>Desirée</t>
  </si>
  <si>
    <t>Diana</t>
  </si>
  <si>
    <t>Dick</t>
  </si>
  <si>
    <t>Disa</t>
  </si>
  <si>
    <t>Doris</t>
  </si>
  <si>
    <t>Dorotea</t>
  </si>
  <si>
    <t>Douglas</t>
  </si>
  <si>
    <t>Ebba</t>
  </si>
  <si>
    <t>Ebbe</t>
  </si>
  <si>
    <t>Edgar</t>
  </si>
  <si>
    <t>Edit</t>
  </si>
  <si>
    <t>Edla</t>
  </si>
  <si>
    <t>Edmund</t>
  </si>
  <si>
    <t>Edvard</t>
  </si>
  <si>
    <t>Edvin</t>
  </si>
  <si>
    <t>Egon</t>
  </si>
  <si>
    <t>Eilert</t>
  </si>
  <si>
    <t>Einar</t>
  </si>
  <si>
    <t>Eivor</t>
  </si>
  <si>
    <t>Eleonora</t>
  </si>
  <si>
    <t>Elias</t>
  </si>
  <si>
    <t>Elin</t>
  </si>
  <si>
    <t>Elis</t>
  </si>
  <si>
    <t>Elisabet</t>
  </si>
  <si>
    <t>Elise</t>
  </si>
  <si>
    <t>Ella</t>
  </si>
  <si>
    <t>Ellen</t>
  </si>
  <si>
    <t>Ellinor</t>
  </si>
  <si>
    <t>Elof</t>
  </si>
  <si>
    <t>Elsa</t>
  </si>
  <si>
    <t>Elvira</t>
  </si>
  <si>
    <t>Emanuel</t>
  </si>
  <si>
    <t>Emil</t>
  </si>
  <si>
    <t>Emilia</t>
  </si>
  <si>
    <t>Emma</t>
  </si>
  <si>
    <t>Enar</t>
  </si>
  <si>
    <t>Engelbrekt</t>
  </si>
  <si>
    <t>Erhard</t>
  </si>
  <si>
    <t>Erik</t>
  </si>
  <si>
    <t>Erika</t>
  </si>
  <si>
    <t>Erland</t>
  </si>
  <si>
    <t>Erling</t>
  </si>
  <si>
    <t>Erna</t>
  </si>
  <si>
    <t>Ernst</t>
  </si>
  <si>
    <t>Esaias</t>
  </si>
  <si>
    <t>Esbjörn</t>
  </si>
  <si>
    <t>Eskil</t>
  </si>
  <si>
    <t>Estelle</t>
  </si>
  <si>
    <t>Ester</t>
  </si>
  <si>
    <t>Eugen</t>
  </si>
  <si>
    <t>Eugenia</t>
  </si>
  <si>
    <t>Eva</t>
  </si>
  <si>
    <t>Evald</t>
  </si>
  <si>
    <t>Evelina</t>
  </si>
  <si>
    <t>Evert</t>
  </si>
  <si>
    <t>Evy</t>
  </si>
  <si>
    <t>Fabian</t>
  </si>
  <si>
    <t>Fanny</t>
  </si>
  <si>
    <t>Felicia</t>
  </si>
  <si>
    <t>Felix</t>
  </si>
  <si>
    <t>Ferdinand</t>
  </si>
  <si>
    <t>Filip</t>
  </si>
  <si>
    <t>Filippa</t>
  </si>
  <si>
    <t>Fingal</t>
  </si>
  <si>
    <t>Finn</t>
  </si>
  <si>
    <t>Folke</t>
  </si>
  <si>
    <t>Franciska</t>
  </si>
  <si>
    <t>Frank</t>
  </si>
  <si>
    <t>Frans</t>
  </si>
  <si>
    <t>Fredrik</t>
  </si>
  <si>
    <t>Fredrika</t>
  </si>
  <si>
    <t>Frej</t>
  </si>
  <si>
    <t>Freja</t>
  </si>
  <si>
    <t>Frida</t>
  </si>
  <si>
    <t>Frideborg</t>
  </si>
  <si>
    <t>Fridolf</t>
  </si>
  <si>
    <t>Fritiof</t>
  </si>
  <si>
    <t>Fritz</t>
  </si>
  <si>
    <t>Gabriel</t>
  </si>
  <si>
    <t>Gabriella</t>
  </si>
  <si>
    <t>Georg</t>
  </si>
  <si>
    <t>Gerd</t>
  </si>
  <si>
    <t>Gerda</t>
  </si>
  <si>
    <t>Gerhard</t>
  </si>
  <si>
    <t>Germund</t>
  </si>
  <si>
    <t>Gert</t>
  </si>
  <si>
    <t>Gertrud</t>
  </si>
  <si>
    <t>Gilbert</t>
  </si>
  <si>
    <t>Gisela</t>
  </si>
  <si>
    <t>Glenn</t>
  </si>
  <si>
    <t>Gottfrid</t>
  </si>
  <si>
    <t>Gotthard</t>
  </si>
  <si>
    <t>Greger</t>
  </si>
  <si>
    <t>Greta</t>
  </si>
  <si>
    <t>Gudmar</t>
  </si>
  <si>
    <t>Gudmund</t>
  </si>
  <si>
    <t>Gudrun</t>
  </si>
  <si>
    <t>Gun</t>
  </si>
  <si>
    <t>Gunborg</t>
  </si>
  <si>
    <t>Gunder</t>
  </si>
  <si>
    <t>Gunhild</t>
  </si>
  <si>
    <t>Gunilla</t>
  </si>
  <si>
    <t>Gunnar</t>
  </si>
  <si>
    <t>Gunnel</t>
  </si>
  <si>
    <t>Gunvor</t>
  </si>
  <si>
    <t>Gurli</t>
  </si>
  <si>
    <t>Gustav</t>
  </si>
  <si>
    <t>Gustav Adolf</t>
  </si>
  <si>
    <t>Göran</t>
  </si>
  <si>
    <t>Görel</t>
  </si>
  <si>
    <t>Gösta</t>
  </si>
  <si>
    <t>Göta</t>
  </si>
  <si>
    <t>Göte</t>
  </si>
  <si>
    <t>Hakon</t>
  </si>
  <si>
    <t>Halvar</t>
  </si>
  <si>
    <t>Halvard</t>
  </si>
  <si>
    <t>Hampus</t>
  </si>
  <si>
    <t>Hanna</t>
  </si>
  <si>
    <t>Hannele</t>
  </si>
  <si>
    <t>Hans</t>
  </si>
  <si>
    <t>Harald</t>
  </si>
  <si>
    <t>Harriet</t>
  </si>
  <si>
    <t>Harry</t>
  </si>
  <si>
    <t>Hedvig</t>
  </si>
  <si>
    <t>Heidi</t>
  </si>
  <si>
    <t>Helena</t>
  </si>
  <si>
    <t>Helga</t>
  </si>
  <si>
    <t>Helge</t>
  </si>
  <si>
    <t>Helmer</t>
  </si>
  <si>
    <t>Helmi</t>
  </si>
  <si>
    <t>Helny</t>
  </si>
  <si>
    <t>Hemming</t>
  </si>
  <si>
    <t>Henning</t>
  </si>
  <si>
    <t>Henrietta</t>
  </si>
  <si>
    <t>Henrik</t>
  </si>
  <si>
    <t>Henrika</t>
  </si>
  <si>
    <t>Herbert</t>
  </si>
  <si>
    <t>Herman</t>
  </si>
  <si>
    <t>Hermine</t>
  </si>
  <si>
    <t>Hervor</t>
  </si>
  <si>
    <t>Hilda</t>
  </si>
  <si>
    <t>Hildegard</t>
  </si>
  <si>
    <t>Hilding</t>
  </si>
  <si>
    <t>Hildur</t>
  </si>
  <si>
    <t>Hillevi</t>
  </si>
  <si>
    <t>Hjalmar</t>
  </si>
  <si>
    <t>Hjördis</t>
  </si>
  <si>
    <t>Holger</t>
  </si>
  <si>
    <t>Holmfrid</t>
  </si>
  <si>
    <t>Hubert</t>
  </si>
  <si>
    <t>Hugo</t>
  </si>
  <si>
    <t>Hulda</t>
  </si>
  <si>
    <t>Håkan</t>
  </si>
  <si>
    <t>Ida</t>
  </si>
  <si>
    <t>Inez</t>
  </si>
  <si>
    <t>Inga</t>
  </si>
  <si>
    <t>Ingalill</t>
  </si>
  <si>
    <t>Inge</t>
  </si>
  <si>
    <t>Ingeborg</t>
  </si>
  <si>
    <t>Ingegerd</t>
  </si>
  <si>
    <t>Ingela</t>
  </si>
  <si>
    <t>Ingemar</t>
  </si>
  <si>
    <t>Ingemund</t>
  </si>
  <si>
    <t>Inger</t>
  </si>
  <si>
    <t>Ingrid</t>
  </si>
  <si>
    <t>Ingvar</t>
  </si>
  <si>
    <t>Ingvor</t>
  </si>
  <si>
    <t>Irene</t>
  </si>
  <si>
    <t>Iris</t>
  </si>
  <si>
    <t>Irja</t>
  </si>
  <si>
    <t>Irma</t>
  </si>
  <si>
    <t>Irmelin</t>
  </si>
  <si>
    <t>Isabella</t>
  </si>
  <si>
    <t>Isak</t>
  </si>
  <si>
    <t>Israel</t>
  </si>
  <si>
    <t>Ivan</t>
  </si>
  <si>
    <t>Ivar</t>
  </si>
  <si>
    <t>Jakob</t>
  </si>
  <si>
    <t>Jan</t>
  </si>
  <si>
    <t>Jane</t>
  </si>
  <si>
    <t>Jannike</t>
  </si>
  <si>
    <t>Jarl</t>
  </si>
  <si>
    <t>Jeanette</t>
  </si>
  <si>
    <t>Jennifer</t>
  </si>
  <si>
    <t>Jenny</t>
  </si>
  <si>
    <t>Jens</t>
  </si>
  <si>
    <t>Jesper</t>
  </si>
  <si>
    <t>Jessika</t>
  </si>
  <si>
    <t>Joakim</t>
  </si>
  <si>
    <t>Joar</t>
  </si>
  <si>
    <t>Joel</t>
  </si>
  <si>
    <t>Johan</t>
  </si>
  <si>
    <t>Johanna</t>
  </si>
  <si>
    <t>Johannes</t>
  </si>
  <si>
    <t>Johannes Döparens dag</t>
  </si>
  <si>
    <t>John</t>
  </si>
  <si>
    <t>Jon</t>
  </si>
  <si>
    <t>Jonas</t>
  </si>
  <si>
    <t>Jonatan</t>
  </si>
  <si>
    <t>Jonna</t>
  </si>
  <si>
    <t>Josef</t>
  </si>
  <si>
    <t>Josefina</t>
  </si>
  <si>
    <t>Judit</t>
  </si>
  <si>
    <t>Juldagen</t>
  </si>
  <si>
    <t>Julia</t>
  </si>
  <si>
    <t>Julius</t>
  </si>
  <si>
    <t>Justina</t>
  </si>
  <si>
    <t>Justus</t>
  </si>
  <si>
    <t>Jörgen</t>
  </si>
  <si>
    <t>Kaj</t>
  </si>
  <si>
    <t>Kajsa</t>
  </si>
  <si>
    <t>Karin</t>
  </si>
  <si>
    <t>Karl</t>
  </si>
  <si>
    <t>Karla</t>
  </si>
  <si>
    <t>Karolina</t>
  </si>
  <si>
    <t>Kasper</t>
  </si>
  <si>
    <t>Katarina</t>
  </si>
  <si>
    <t>Katja</t>
  </si>
  <si>
    <t>Kennet</t>
  </si>
  <si>
    <t>Kent</t>
  </si>
  <si>
    <t>Kerstin</t>
  </si>
  <si>
    <t>Kim</t>
  </si>
  <si>
    <t>Kjell</t>
  </si>
  <si>
    <t>Klara</t>
  </si>
  <si>
    <t>Klas</t>
  </si>
  <si>
    <t>Klemens</t>
  </si>
  <si>
    <t>Knut</t>
  </si>
  <si>
    <t>Konrad</t>
  </si>
  <si>
    <t>Konstantin</t>
  </si>
  <si>
    <t>Krister</t>
  </si>
  <si>
    <t>Kristian</t>
  </si>
  <si>
    <t>Kristina</t>
  </si>
  <si>
    <t>Kristoffer</t>
  </si>
  <si>
    <t>Kurt</t>
  </si>
  <si>
    <t>Kyndelsmässodagen</t>
  </si>
  <si>
    <t>Lage</t>
  </si>
  <si>
    <t>Laila</t>
  </si>
  <si>
    <t>Lars</t>
  </si>
  <si>
    <t>Laura</t>
  </si>
  <si>
    <t>Lea</t>
  </si>
  <si>
    <t>Leif</t>
  </si>
  <si>
    <t>Leila</t>
  </si>
  <si>
    <t>Lena</t>
  </si>
  <si>
    <t>Lennart</t>
  </si>
  <si>
    <t>Leo</t>
  </si>
  <si>
    <t>Leonard</t>
  </si>
  <si>
    <t>Leopold</t>
  </si>
  <si>
    <t>Lilian</t>
  </si>
  <si>
    <t>Lillemor</t>
  </si>
  <si>
    <t>Lilly</t>
  </si>
  <si>
    <t>Linda</t>
  </si>
  <si>
    <t>Linn</t>
  </si>
  <si>
    <t>Linnea</t>
  </si>
  <si>
    <t>Linus</t>
  </si>
  <si>
    <t>Lisa</t>
  </si>
  <si>
    <t>Lisbet</t>
  </si>
  <si>
    <t>Liv</t>
  </si>
  <si>
    <t>Lorentz</t>
  </si>
  <si>
    <t>Lotta</t>
  </si>
  <si>
    <t>Louise</t>
  </si>
  <si>
    <t>Love</t>
  </si>
  <si>
    <t>Lovisa</t>
  </si>
  <si>
    <t>Lucia</t>
  </si>
  <si>
    <t>Ludvig</t>
  </si>
  <si>
    <t>Lukas</t>
  </si>
  <si>
    <t>Lydia</t>
  </si>
  <si>
    <t>Madeleine</t>
  </si>
  <si>
    <t>Magdalena</t>
  </si>
  <si>
    <t>Magnhild</t>
  </si>
  <si>
    <t>Magnus</t>
  </si>
  <si>
    <t>Maj</t>
  </si>
  <si>
    <t>Majken</t>
  </si>
  <si>
    <t>Majvor</t>
  </si>
  <si>
    <t>Malena</t>
  </si>
  <si>
    <t>Malin</t>
  </si>
  <si>
    <t>Malkolm</t>
  </si>
  <si>
    <t>Malte</t>
  </si>
  <si>
    <t>Manfred</t>
  </si>
  <si>
    <t>Margareta</t>
  </si>
  <si>
    <t>Margit</t>
  </si>
  <si>
    <t>Margot</t>
  </si>
  <si>
    <t>Maria</t>
  </si>
  <si>
    <t>Mariana</t>
  </si>
  <si>
    <t>Marianne</t>
  </si>
  <si>
    <t>Marie bebådelsedag</t>
  </si>
  <si>
    <t>Marika</t>
  </si>
  <si>
    <t>Marina</t>
  </si>
  <si>
    <t>Marit</t>
  </si>
  <si>
    <t>Marita</t>
  </si>
  <si>
    <t>Markus</t>
  </si>
  <si>
    <t>Marlene</t>
  </si>
  <si>
    <t>Marta</t>
  </si>
  <si>
    <t>Martin</t>
  </si>
  <si>
    <t>Martina</t>
  </si>
  <si>
    <t>Matilda</t>
  </si>
  <si>
    <t>Mats</t>
  </si>
  <si>
    <t>Matteus</t>
  </si>
  <si>
    <t>Mattias</t>
  </si>
  <si>
    <t>Maud</t>
  </si>
  <si>
    <t>Maurits</t>
  </si>
  <si>
    <t>Max</t>
  </si>
  <si>
    <t>Maximilian</t>
  </si>
  <si>
    <t>Melker</t>
  </si>
  <si>
    <t>Mikael</t>
  </si>
  <si>
    <t>Mikaela</t>
  </si>
  <si>
    <t>Mirjam</t>
  </si>
  <si>
    <t>Moa</t>
  </si>
  <si>
    <t>Mona</t>
  </si>
  <si>
    <t>Monika</t>
  </si>
  <si>
    <t>Morgan</t>
  </si>
  <si>
    <t>Moritz</t>
  </si>
  <si>
    <t>Moses</t>
  </si>
  <si>
    <t>Måns</t>
  </si>
  <si>
    <t>Mårten</t>
  </si>
  <si>
    <t>Märit</t>
  </si>
  <si>
    <t>Märta</t>
  </si>
  <si>
    <t>Nadja</t>
  </si>
  <si>
    <t>Naemi</t>
  </si>
  <si>
    <t>Naima</t>
  </si>
  <si>
    <t>Nanna</t>
  </si>
  <si>
    <t>Natalia</t>
  </si>
  <si>
    <t>Natalie</t>
  </si>
  <si>
    <t>Natanael</t>
  </si>
  <si>
    <t>Niklas</t>
  </si>
  <si>
    <t>Nikolaus</t>
  </si>
  <si>
    <t>Nils</t>
  </si>
  <si>
    <t>Ola</t>
  </si>
  <si>
    <t>Olaus</t>
  </si>
  <si>
    <t>Olga</t>
  </si>
  <si>
    <t>Oliver</t>
  </si>
  <si>
    <t>Olivia</t>
  </si>
  <si>
    <t>Olof</t>
  </si>
  <si>
    <t>Orvar</t>
  </si>
  <si>
    <t>Oskar</t>
  </si>
  <si>
    <t>Ossian</t>
  </si>
  <si>
    <t>Osvald</t>
  </si>
  <si>
    <t>Ottilia</t>
  </si>
  <si>
    <t>Otto</t>
  </si>
  <si>
    <t>Ove</t>
  </si>
  <si>
    <t>Patricia</t>
  </si>
  <si>
    <t>Patrik</t>
  </si>
  <si>
    <t>Paul</t>
  </si>
  <si>
    <t>Paula</t>
  </si>
  <si>
    <t>Paulina</t>
  </si>
  <si>
    <t>Per</t>
  </si>
  <si>
    <t>Pernilla</t>
  </si>
  <si>
    <t>Peter</t>
  </si>
  <si>
    <t>Petra</t>
  </si>
  <si>
    <t>Petronella</t>
  </si>
  <si>
    <t>Pia</t>
  </si>
  <si>
    <t>Pontus</t>
  </si>
  <si>
    <t>Pål</t>
  </si>
  <si>
    <t>Rafael</t>
  </si>
  <si>
    <t>Ragna</t>
  </si>
  <si>
    <t>Ragnar</t>
  </si>
  <si>
    <t>Ragnhild</t>
  </si>
  <si>
    <t>Ragnvald</t>
  </si>
  <si>
    <t>Rakel</t>
  </si>
  <si>
    <t>Ralf</t>
  </si>
  <si>
    <t>Raoul</t>
  </si>
  <si>
    <t>Rasmus</t>
  </si>
  <si>
    <t>Rebecka</t>
  </si>
  <si>
    <t>Regina</t>
  </si>
  <si>
    <t>Reidar</t>
  </si>
  <si>
    <t>Reidun</t>
  </si>
  <si>
    <t>Reine</t>
  </si>
  <si>
    <t>Reinhold</t>
  </si>
  <si>
    <t>Rigmor</t>
  </si>
  <si>
    <t>Rikard</t>
  </si>
  <si>
    <t>Rita</t>
  </si>
  <si>
    <t>Ritva</t>
  </si>
  <si>
    <t>Robert</t>
  </si>
  <si>
    <t>Robin</t>
  </si>
  <si>
    <t>Roger</t>
  </si>
  <si>
    <t>Roland</t>
  </si>
  <si>
    <t>Rolf</t>
  </si>
  <si>
    <t>Ronald</t>
  </si>
  <si>
    <t>Ronny</t>
  </si>
  <si>
    <t>Rosa</t>
  </si>
  <si>
    <t>Rosita</t>
  </si>
  <si>
    <t>Roy</t>
  </si>
  <si>
    <t>Ruben</t>
  </si>
  <si>
    <t>Rudolf</t>
  </si>
  <si>
    <t>Rune</t>
  </si>
  <si>
    <t>Rut</t>
  </si>
  <si>
    <t>Rutger</t>
  </si>
  <si>
    <t>Sabina</t>
  </si>
  <si>
    <t>Salomon</t>
  </si>
  <si>
    <t>Samuel</t>
  </si>
  <si>
    <t>Sandra</t>
  </si>
  <si>
    <t>Sara</t>
  </si>
  <si>
    <t>Sebastian</t>
  </si>
  <si>
    <t>Selma</t>
  </si>
  <si>
    <t>Set</t>
  </si>
  <si>
    <t>Seved</t>
  </si>
  <si>
    <t>Severin</t>
  </si>
  <si>
    <t>Sibylla</t>
  </si>
  <si>
    <t>Sigbritt</t>
  </si>
  <si>
    <t>Sigfrid</t>
  </si>
  <si>
    <t>Signe</t>
  </si>
  <si>
    <t>Signhild</t>
  </si>
  <si>
    <t>Sigrid</t>
  </si>
  <si>
    <t>Sigurd</t>
  </si>
  <si>
    <t>Sigvard</t>
  </si>
  <si>
    <t>Silvia</t>
  </si>
  <si>
    <t>Simon</t>
  </si>
  <si>
    <t>Simone</t>
  </si>
  <si>
    <t>Siri</t>
  </si>
  <si>
    <t>Sissela</t>
  </si>
  <si>
    <t>Siv</t>
  </si>
  <si>
    <t>Sivert</t>
  </si>
  <si>
    <t>Sixten</t>
  </si>
  <si>
    <t>Sofia</t>
  </si>
  <si>
    <t>Solbritt</t>
  </si>
  <si>
    <t>Solveig</t>
  </si>
  <si>
    <t>Sonja</t>
  </si>
  <si>
    <t>Staffan</t>
  </si>
  <si>
    <t>Stefan</t>
  </si>
  <si>
    <t>Stella</t>
  </si>
  <si>
    <t>Stellan</t>
  </si>
  <si>
    <t>Sten</t>
  </si>
  <si>
    <t>Stig</t>
  </si>
  <si>
    <t>Sture</t>
  </si>
  <si>
    <t>Styrbjörn</t>
  </si>
  <si>
    <t>Sune</t>
  </si>
  <si>
    <t>Susanna</t>
  </si>
  <si>
    <t>Svante</t>
  </si>
  <si>
    <t>Svea</t>
  </si>
  <si>
    <t>Sven</t>
  </si>
  <si>
    <t>Sverker</t>
  </si>
  <si>
    <t>Sylvester</t>
  </si>
  <si>
    <t>Sylvia</t>
  </si>
  <si>
    <t>Sören</t>
  </si>
  <si>
    <t>Tage</t>
  </si>
  <si>
    <t>Tanja</t>
  </si>
  <si>
    <t>Tea</t>
  </si>
  <si>
    <t>Tekla</t>
  </si>
  <si>
    <t>Teodor</t>
  </si>
  <si>
    <t>Teodora</t>
  </si>
  <si>
    <t>Terese</t>
  </si>
  <si>
    <t>Teresia</t>
  </si>
  <si>
    <t>Tiburtius</t>
  </si>
  <si>
    <t>Tobias</t>
  </si>
  <si>
    <t>Toini</t>
  </si>
  <si>
    <t>Tomas</t>
  </si>
  <si>
    <t>Tony</t>
  </si>
  <si>
    <t>Tor</t>
  </si>
  <si>
    <t>Tora</t>
  </si>
  <si>
    <t>Torbjörn</t>
  </si>
  <si>
    <t>Torborg</t>
  </si>
  <si>
    <t>Tord</t>
  </si>
  <si>
    <t>Tore</t>
  </si>
  <si>
    <t>Torgny</t>
  </si>
  <si>
    <t>Torkel</t>
  </si>
  <si>
    <t>Torleif</t>
  </si>
  <si>
    <t>Torsten</t>
  </si>
  <si>
    <t>Torun</t>
  </si>
  <si>
    <t>Torvald</t>
  </si>
  <si>
    <t>Tove</t>
  </si>
  <si>
    <t>Tryggve</t>
  </si>
  <si>
    <t>Ture</t>
  </si>
  <si>
    <t>Turid</t>
  </si>
  <si>
    <t>Tyko</t>
  </si>
  <si>
    <t>Tyra</t>
  </si>
  <si>
    <t>Ulf</t>
  </si>
  <si>
    <t>Ulla</t>
  </si>
  <si>
    <t>Ulrik</t>
  </si>
  <si>
    <t>Ulrika</t>
  </si>
  <si>
    <t>Uno</t>
  </si>
  <si>
    <t>Urban</t>
  </si>
  <si>
    <t>Ursula</t>
  </si>
  <si>
    <t>Valborg</t>
  </si>
  <si>
    <t>Valdemar</t>
  </si>
  <si>
    <t>Valentin</t>
  </si>
  <si>
    <t>Valfrid</t>
  </si>
  <si>
    <t>Valter</t>
  </si>
  <si>
    <t>Vanja</t>
  </si>
  <si>
    <t>Vega</t>
  </si>
  <si>
    <t>Vendela</t>
  </si>
  <si>
    <t>Vera</t>
  </si>
  <si>
    <t>Verner</t>
  </si>
  <si>
    <t>Veronika</t>
  </si>
  <si>
    <t>Vibeke</t>
  </si>
  <si>
    <t>Vidar</t>
  </si>
  <si>
    <t>Viktor</t>
  </si>
  <si>
    <t>Viktoria</t>
  </si>
  <si>
    <t>Vilhelm</t>
  </si>
  <si>
    <t>Vilhelmina</t>
  </si>
  <si>
    <t>Vilma</t>
  </si>
  <si>
    <t>Vincent</t>
  </si>
  <si>
    <t>Viola</t>
  </si>
  <si>
    <t>Virginia</t>
  </si>
  <si>
    <t>Viveka</t>
  </si>
  <si>
    <t>Vivianne</t>
  </si>
  <si>
    <t>Volmar</t>
  </si>
  <si>
    <t>Ylva</t>
  </si>
  <si>
    <t>Yngve</t>
  </si>
  <si>
    <t>Yrsa</t>
  </si>
  <si>
    <t>Yvonne</t>
  </si>
  <si>
    <t>Åke</t>
  </si>
  <si>
    <t>Åsa</t>
  </si>
  <si>
    <t>Åslög</t>
  </si>
  <si>
    <t>Örjan</t>
  </si>
  <si>
    <t>Östen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</si>
</sst>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&quot; år&quot;"/>
    <numFmt numFmtId="165" formatCode="yyyy/mm/dd;@"/>
    <numFmt numFmtId="166" formatCode="#.##&quot; år&quot;"/>
    <numFmt numFmtId="167" formatCode="00"/>
    <numFmt numFmtId="168" formatCode="ddd"/>
    <numFmt numFmtId="169" formatCode="d"/>
    <numFmt numFmtId="170" formatCode="&quot;W &quot;00"/>
    <numFmt numFmtId="171" formatCode="yyyy/mm/dd\ hh:mm;@"/>
    <numFmt numFmtId="172" formatCode="hh:mm;@"/>
    <numFmt numFmtId="173" formatCode="#&quot; min&quot;"/>
    <numFmt numFmtId="174" formatCode="[$-41D]&quot;den &quot;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\w\ #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0" xfId="0" applyFill="1" applyAlignment="1">
      <alignment/>
    </xf>
    <xf numFmtId="14" fontId="0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14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2" borderId="0" xfId="0" applyNumberFormat="1" applyFill="1" applyAlignment="1" applyProtection="1">
      <alignment/>
      <protection locked="0"/>
    </xf>
    <xf numFmtId="14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 quotePrefix="1">
      <alignment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 quotePrefix="1">
      <alignment horizontal="left"/>
    </xf>
    <xf numFmtId="0" fontId="0" fillId="2" borderId="0" xfId="0" applyNumberForma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2:AO624"/>
  <sheetViews>
    <sheetView showRowColHeaders="0" tabSelected="1" workbookViewId="0" topLeftCell="A1">
      <pane ySplit="3" topLeftCell="BM4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3.140625" style="2" customWidth="1"/>
    <col min="2" max="2" width="8.57421875" style="1" customWidth="1"/>
    <col min="3" max="3" width="4.00390625" style="1" hidden="1" customWidth="1"/>
    <col min="4" max="4" width="21.140625" style="2" customWidth="1"/>
    <col min="5" max="5" width="11.28125" style="2" hidden="1" customWidth="1"/>
    <col min="6" max="6" width="11.28125" style="2" customWidth="1"/>
    <col min="7" max="7" width="5.140625" style="2" customWidth="1"/>
    <col min="8" max="8" width="9.57421875" style="2" hidden="1" customWidth="1"/>
    <col min="9" max="9" width="11.00390625" style="2" hidden="1" customWidth="1"/>
    <col min="10" max="10" width="15.7109375" style="2" hidden="1" customWidth="1"/>
    <col min="11" max="11" width="10.57421875" style="2" hidden="1" customWidth="1"/>
    <col min="12" max="12" width="9.140625" style="2" hidden="1" customWidth="1"/>
    <col min="13" max="13" width="9.28125" style="2" hidden="1" customWidth="1"/>
    <col min="14" max="14" width="19.421875" style="2" hidden="1" customWidth="1"/>
    <col min="15" max="15" width="11.28125" style="2" hidden="1" customWidth="1"/>
    <col min="16" max="16" width="12.28125" style="2" hidden="1" customWidth="1"/>
    <col min="17" max="17" width="9.140625" style="2" hidden="1" customWidth="1"/>
    <col min="18" max="18" width="21.140625" style="2" hidden="1" customWidth="1"/>
    <col min="19" max="19" width="11.28125" style="2" hidden="1" customWidth="1"/>
    <col min="20" max="20" width="12.28125" style="2" hidden="1" customWidth="1"/>
    <col min="21" max="21" width="8.140625" style="2" hidden="1" customWidth="1"/>
    <col min="22" max="22" width="8.00390625" style="2" hidden="1" customWidth="1"/>
    <col min="23" max="23" width="21.00390625" style="2" hidden="1" customWidth="1"/>
    <col min="24" max="24" width="10.140625" style="2" hidden="1" customWidth="1"/>
    <col min="25" max="25" width="4.28125" style="2" hidden="1" customWidth="1"/>
    <col min="26" max="28" width="5.140625" style="2" hidden="1" customWidth="1"/>
    <col min="29" max="29" width="20.00390625" style="2" customWidth="1"/>
    <col min="30" max="30" width="11.7109375" style="2" customWidth="1"/>
    <col min="31" max="31" width="12.28125" style="2" bestFit="1" customWidth="1"/>
    <col min="32" max="33" width="5.140625" style="2" customWidth="1"/>
    <col min="34" max="34" width="12.28125" style="2" customWidth="1"/>
    <col min="35" max="35" width="16.28125" style="2" customWidth="1"/>
    <col min="36" max="39" width="9.140625" style="2" customWidth="1"/>
    <col min="40" max="41" width="11.28125" style="2" customWidth="1"/>
    <col min="42" max="16384" width="9.140625" style="2" customWidth="1"/>
  </cols>
  <sheetData>
    <row r="2" ht="12.75">
      <c r="AC2" s="3" t="str">
        <f>IF($C$3=0,"Välj namn genom att markera med x i kolumnen till vänster.",IF($C$3=1,"Du har valt ett namn.",IF($Y$4=1,"Du har valt "&amp;$C$3&amp;" namn på samma dag.","Du har valt "&amp;$C$3&amp;" namn fördelat på "&amp;$Y$4&amp;" dagar.")))</f>
        <v>Välj namn genom att markera med x i kolumnen till vänster.</v>
      </c>
    </row>
    <row r="3" ht="12.75">
      <c r="C3" s="1">
        <f>COUNT(C5:C624)</f>
        <v>0</v>
      </c>
    </row>
    <row r="4" spans="2:34" s="11" customFormat="1" ht="25.5">
      <c r="B4" s="4" t="s">
        <v>0</v>
      </c>
      <c r="C4" s="5"/>
      <c r="D4" s="6" t="s">
        <v>1</v>
      </c>
      <c r="E4" s="6" t="s">
        <v>2</v>
      </c>
      <c r="F4" s="6" t="s">
        <v>3</v>
      </c>
      <c r="G4" s="7"/>
      <c r="H4" s="8" t="s">
        <v>4</v>
      </c>
      <c r="I4" s="8" t="s">
        <v>5</v>
      </c>
      <c r="J4" s="8" t="s">
        <v>6</v>
      </c>
      <c r="K4" s="8"/>
      <c r="L4" s="8"/>
      <c r="M4" s="8"/>
      <c r="N4" s="8" t="s">
        <v>4</v>
      </c>
      <c r="O4" s="8" t="s">
        <v>5</v>
      </c>
      <c r="P4" s="8" t="s">
        <v>6</v>
      </c>
      <c r="Q4" s="9"/>
      <c r="R4" s="10" t="str">
        <f>IF($AI$6="Engelskt Outlook","Subject","Ämne")</f>
        <v>Subject</v>
      </c>
      <c r="S4" s="10" t="str">
        <f>IF($AI$6="Engelskt Outlook","Start date","Startdatum")</f>
        <v>Start date</v>
      </c>
      <c r="T4" s="10" t="str">
        <f>IF($AI$6="Engelskt Outlook","Show time as","Visa tid som")</f>
        <v>Show time as</v>
      </c>
      <c r="V4" s="12"/>
      <c r="W4" s="12"/>
      <c r="Y4" s="13">
        <f>COUNTIF(Y5:Y624,3)</f>
        <v>0</v>
      </c>
      <c r="Z4" s="12"/>
      <c r="AA4" s="12"/>
      <c r="AB4" s="12"/>
      <c r="AC4" s="10" t="str">
        <f>IF($AI$6="Engelskt Outlook","Subject","Ämne")</f>
        <v>Subject</v>
      </c>
      <c r="AD4" s="10" t="str">
        <f>IF($AI$6="Engelskt Outlook","Start date","Startdatum")</f>
        <v>Start date</v>
      </c>
      <c r="AE4" s="10" t="str">
        <f>IF($AI$6="Engelskt Outlook","Show time as","Visa tid som")</f>
        <v>Show time as</v>
      </c>
      <c r="AF4" s="12"/>
      <c r="AG4" s="12"/>
      <c r="AH4" s="14" t="s">
        <v>7</v>
      </c>
    </row>
    <row r="5" spans="2:41" s="11" customFormat="1" ht="12.75">
      <c r="B5" s="15"/>
      <c r="C5" s="16">
        <f>IF(B5="x",COUNTIF($B$5:$B5,"x"),"")</f>
      </c>
      <c r="D5" s="17" t="s">
        <v>8</v>
      </c>
      <c r="E5" s="18">
        <v>39446</v>
      </c>
      <c r="F5" s="18">
        <f aca="true" t="shared" si="0" ref="F5:F68">DATE($AI$5,MONTH($E5),DAY($E5))</f>
        <v>40177</v>
      </c>
      <c r="H5" s="11">
        <f aca="true" t="shared" si="1" ref="H5:H68">IF(B5="x",D5,"")</f>
      </c>
      <c r="I5" s="19">
        <f aca="true" t="shared" si="2" ref="I5:I68">IF($H5="","",DATE($AI$5,MONTH($E5),DAY($E5)))</f>
      </c>
      <c r="J5" s="11">
        <f aca="true" t="shared" si="3" ref="J5:J68">IF($H5="","",3)</f>
      </c>
      <c r="L5" s="11">
        <f aca="true" t="shared" si="4" ref="L5:L68">IF(P5=3,RANK(M5,$M$5:$M$624,1),"")</f>
      </c>
      <c r="M5" s="11">
        <f aca="true" t="shared" si="5" ref="M5:M68">IF(P5=3,IF(OR(COUNTIF($O$5:$O$623,O5)=2,COUNTIF($O$5:$O$623,O5)=3),RANK(O5,$O$5:$O$624,1)*1000+ROW(O5),RANK(O5,$O$5:$O$624,1)*1000),"")</f>
      </c>
      <c r="N5" s="19">
        <f aca="true" t="shared" si="6" ref="N5:N68">VLOOKUP(Q5,$C$5:$J$624,6,FALSE)</f>
      </c>
      <c r="O5" s="19">
        <f aca="true" t="shared" si="7" ref="O5:O68">IF(ISERROR(VLOOKUP($Q5,$C$5:$J$624,7,FALSE)),"",VLOOKUP($Q5,$C$5:$J$624,7,FALSE))</f>
      </c>
      <c r="P5" s="20">
        <f aca="true" t="shared" si="8" ref="P5:P68">IF(ISERROR(VLOOKUP(ROW($N5)-4,$C$5:$J$624,8,FALSE)),"",3)</f>
      </c>
      <c r="Q5" s="11">
        <f>IF($P5=3,1,"")</f>
      </c>
      <c r="R5" s="21">
        <f aca="true" t="shared" si="9" ref="R5:R68">VLOOKUP(Q5,$L$5:$O$624,3,FALSE)</f>
      </c>
      <c r="S5" s="22">
        <f aca="true" t="shared" si="10" ref="S5:S68">VLOOKUP(Q5,$L$5:$O$624,4,FALSE)</f>
      </c>
      <c r="T5" s="21">
        <f aca="true" t="shared" si="11" ref="T5:T68">VLOOKUP(Q5,$L$5:$P$624,5,FALSE)</f>
      </c>
      <c r="U5" s="11">
        <f aca="true" t="shared" si="12" ref="U5:U68">IF($S5&lt;&gt;"",RANK($S5,$S$5:$S$624,1),"")</f>
      </c>
      <c r="V5" s="11">
        <f aca="true" t="shared" si="13" ref="V5:V68">IF($X5&lt;&gt;"",RANK($X5,$X$5:$X$624,1),"")</f>
      </c>
      <c r="W5" s="22">
        <f aca="true" t="shared" si="14" ref="W5:W68">IF($U5&lt;&gt;$U4,IF($U5&lt;&gt;$U6,$R5,IF($U5=$U7,$R5&amp;" "&amp;$R6&amp;" "&amp;$R7,$R5&amp;" "&amp;$R6)),"")</f>
      </c>
      <c r="X5" s="22">
        <f aca="true" t="shared" si="15" ref="X5:X68">IF($W5&lt;&gt;"",$S5,"")</f>
      </c>
      <c r="Y5" s="21">
        <f aca="true" t="shared" si="16" ref="Y5:Y68">IF($W5&lt;&gt;"",$T5,"")</f>
      </c>
      <c r="AA5" s="11">
        <f aca="true" t="shared" si="17" ref="AA5:AA68">IF($P5=3,ROW(AA5)-4,"")</f>
      </c>
      <c r="AC5" s="21">
        <f aca="true" t="shared" si="18" ref="AC5:AC68">IF($AA5&gt;COUNTIF($Y$5:$Y$624,3),"",VLOOKUP($AA5,$V$5:$Y$624,2,FALSE))</f>
      </c>
      <c r="AD5" s="22">
        <f aca="true" t="shared" si="19" ref="AD5:AD68">IF($AA5&gt;COUNTIF($Y$5:$Y$624,3),"",VLOOKUP($AA5,$V$5:$Y$624,3,FALSE))</f>
      </c>
      <c r="AE5" s="21">
        <f aca="true" t="shared" si="20" ref="AE5:AE68">IF(AD5&lt;&gt;"",3,"")</f>
      </c>
      <c r="AH5" s="23" t="s">
        <v>9</v>
      </c>
      <c r="AI5" s="23">
        <v>2009</v>
      </c>
      <c r="AN5" s="19"/>
      <c r="AO5" s="19"/>
    </row>
    <row r="6" spans="2:41" s="11" customFormat="1" ht="12.75">
      <c r="B6" s="15"/>
      <c r="C6" s="16">
        <f>IF(B6="x",COUNTIF($B$5:$B6,"x"),"")</f>
      </c>
      <c r="D6" s="17" t="s">
        <v>10</v>
      </c>
      <c r="E6" s="18">
        <v>39434</v>
      </c>
      <c r="F6" s="18">
        <f t="shared" si="0"/>
        <v>40165</v>
      </c>
      <c r="H6" s="11">
        <f t="shared" si="1"/>
      </c>
      <c r="I6" s="19">
        <f t="shared" si="2"/>
      </c>
      <c r="J6" s="11">
        <f t="shared" si="3"/>
      </c>
      <c r="L6" s="11">
        <f t="shared" si="4"/>
      </c>
      <c r="M6" s="11">
        <f t="shared" si="5"/>
      </c>
      <c r="N6" s="19">
        <f t="shared" si="6"/>
      </c>
      <c r="O6" s="19">
        <f t="shared" si="7"/>
      </c>
      <c r="P6" s="20">
        <f t="shared" si="8"/>
      </c>
      <c r="Q6" s="11">
        <f aca="true" t="shared" si="21" ref="Q6:Q69">IF($P6=3,1+Q5,"")</f>
      </c>
      <c r="R6" s="21">
        <f t="shared" si="9"/>
      </c>
      <c r="S6" s="22">
        <f t="shared" si="10"/>
      </c>
      <c r="T6" s="21">
        <f t="shared" si="11"/>
      </c>
      <c r="U6" s="11">
        <f t="shared" si="12"/>
      </c>
      <c r="V6" s="11">
        <f t="shared" si="13"/>
      </c>
      <c r="W6" s="22">
        <f t="shared" si="14"/>
      </c>
      <c r="X6" s="22">
        <f t="shared" si="15"/>
      </c>
      <c r="Y6" s="21">
        <f t="shared" si="16"/>
      </c>
      <c r="AA6" s="11">
        <f t="shared" si="17"/>
      </c>
      <c r="AC6" s="21">
        <f t="shared" si="18"/>
      </c>
      <c r="AD6" s="22">
        <f t="shared" si="19"/>
      </c>
      <c r="AE6" s="21">
        <f t="shared" si="20"/>
      </c>
      <c r="AH6" s="24" t="s">
        <v>11</v>
      </c>
      <c r="AI6" s="23" t="s">
        <v>12</v>
      </c>
      <c r="AJ6" s="11" t="s">
        <v>13</v>
      </c>
      <c r="AN6" s="19"/>
      <c r="AO6" s="19"/>
    </row>
    <row r="7" spans="2:41" s="11" customFormat="1" ht="12.75">
      <c r="B7" s="15"/>
      <c r="C7" s="16">
        <f>IF(B7="x",COUNTIF($B$5:$B7,"x"),"")</f>
      </c>
      <c r="D7" s="17" t="s">
        <v>14</v>
      </c>
      <c r="E7" s="18">
        <v>39151</v>
      </c>
      <c r="F7" s="18">
        <f t="shared" si="0"/>
        <v>39882</v>
      </c>
      <c r="H7" s="11">
        <f t="shared" si="1"/>
      </c>
      <c r="I7" s="19">
        <f t="shared" si="2"/>
      </c>
      <c r="J7" s="11">
        <f t="shared" si="3"/>
      </c>
      <c r="L7" s="11">
        <f t="shared" si="4"/>
      </c>
      <c r="M7" s="11">
        <f t="shared" si="5"/>
      </c>
      <c r="N7" s="19">
        <f t="shared" si="6"/>
      </c>
      <c r="O7" s="19">
        <f t="shared" si="7"/>
      </c>
      <c r="P7" s="20">
        <f t="shared" si="8"/>
      </c>
      <c r="Q7" s="11">
        <f t="shared" si="21"/>
      </c>
      <c r="R7" s="21">
        <f t="shared" si="9"/>
      </c>
      <c r="S7" s="22">
        <f t="shared" si="10"/>
      </c>
      <c r="T7" s="21">
        <f t="shared" si="11"/>
      </c>
      <c r="U7" s="11">
        <f t="shared" si="12"/>
      </c>
      <c r="V7" s="11">
        <f t="shared" si="13"/>
      </c>
      <c r="W7" s="22">
        <f t="shared" si="14"/>
      </c>
      <c r="X7" s="22">
        <f t="shared" si="15"/>
      </c>
      <c r="Y7" s="21">
        <f t="shared" si="16"/>
      </c>
      <c r="AA7" s="11">
        <f t="shared" si="17"/>
      </c>
      <c r="AC7" s="21">
        <f t="shared" si="18"/>
      </c>
      <c r="AD7" s="22">
        <f t="shared" si="19"/>
      </c>
      <c r="AE7" s="21">
        <f t="shared" si="20"/>
      </c>
      <c r="AH7" s="24" t="s">
        <v>15</v>
      </c>
      <c r="AN7" s="19"/>
      <c r="AO7" s="19"/>
    </row>
    <row r="8" spans="2:41" s="11" customFormat="1" ht="12.75">
      <c r="B8" s="15"/>
      <c r="C8" s="16">
        <f>IF(B8="x",COUNTIF($B$5:$B8,"x"),"")</f>
      </c>
      <c r="D8" s="17" t="s">
        <v>16</v>
      </c>
      <c r="E8" s="18">
        <v>39439</v>
      </c>
      <c r="F8" s="18">
        <f t="shared" si="0"/>
        <v>40170</v>
      </c>
      <c r="H8" s="11">
        <f t="shared" si="1"/>
      </c>
      <c r="I8" s="19">
        <f t="shared" si="2"/>
      </c>
      <c r="J8" s="11">
        <f t="shared" si="3"/>
      </c>
      <c r="L8" s="11">
        <f t="shared" si="4"/>
      </c>
      <c r="M8" s="11">
        <f t="shared" si="5"/>
      </c>
      <c r="N8" s="19">
        <f t="shared" si="6"/>
      </c>
      <c r="O8" s="19">
        <f t="shared" si="7"/>
      </c>
      <c r="P8" s="20">
        <f t="shared" si="8"/>
      </c>
      <c r="Q8" s="11">
        <f t="shared" si="21"/>
      </c>
      <c r="R8" s="21">
        <f t="shared" si="9"/>
      </c>
      <c r="S8" s="22">
        <f t="shared" si="10"/>
      </c>
      <c r="T8" s="21">
        <f t="shared" si="11"/>
      </c>
      <c r="U8" s="11">
        <f t="shared" si="12"/>
      </c>
      <c r="V8" s="11">
        <f t="shared" si="13"/>
      </c>
      <c r="W8" s="22">
        <f t="shared" si="14"/>
      </c>
      <c r="X8" s="22">
        <f t="shared" si="15"/>
      </c>
      <c r="Y8" s="21">
        <f t="shared" si="16"/>
      </c>
      <c r="AA8" s="11">
        <f t="shared" si="17"/>
      </c>
      <c r="AC8" s="21">
        <f t="shared" si="18"/>
      </c>
      <c r="AD8" s="22">
        <f t="shared" si="19"/>
      </c>
      <c r="AE8" s="21">
        <f t="shared" si="20"/>
      </c>
      <c r="AH8" s="24" t="s">
        <v>17</v>
      </c>
      <c r="AN8" s="19"/>
      <c r="AO8" s="19"/>
    </row>
    <row r="9" spans="2:41" s="11" customFormat="1" ht="12.75">
      <c r="B9" s="15"/>
      <c r="C9" s="16">
        <f>IF(B9="x",COUNTIF($B$5:$B9,"x"),"")</f>
      </c>
      <c r="D9" s="17" t="s">
        <v>18</v>
      </c>
      <c r="E9" s="18">
        <v>39330</v>
      </c>
      <c r="F9" s="18">
        <f t="shared" si="0"/>
        <v>40061</v>
      </c>
      <c r="H9" s="11">
        <f t="shared" si="1"/>
      </c>
      <c r="I9" s="19">
        <f t="shared" si="2"/>
      </c>
      <c r="J9" s="11">
        <f t="shared" si="3"/>
      </c>
      <c r="L9" s="11">
        <f t="shared" si="4"/>
      </c>
      <c r="M9" s="11">
        <f t="shared" si="5"/>
      </c>
      <c r="N9" s="19">
        <f t="shared" si="6"/>
      </c>
      <c r="O9" s="19">
        <f t="shared" si="7"/>
      </c>
      <c r="P9" s="20">
        <f t="shared" si="8"/>
      </c>
      <c r="Q9" s="11">
        <f t="shared" si="21"/>
      </c>
      <c r="R9" s="21">
        <f t="shared" si="9"/>
      </c>
      <c r="S9" s="22">
        <f t="shared" si="10"/>
      </c>
      <c r="T9" s="21">
        <f t="shared" si="11"/>
      </c>
      <c r="U9" s="11">
        <f t="shared" si="12"/>
      </c>
      <c r="V9" s="11">
        <f t="shared" si="13"/>
      </c>
      <c r="W9" s="22">
        <f t="shared" si="14"/>
      </c>
      <c r="X9" s="22">
        <f t="shared" si="15"/>
      </c>
      <c r="Y9" s="21">
        <f t="shared" si="16"/>
      </c>
      <c r="AA9" s="11">
        <f t="shared" si="17"/>
      </c>
      <c r="AC9" s="21">
        <f t="shared" si="18"/>
      </c>
      <c r="AD9" s="22">
        <f t="shared" si="19"/>
      </c>
      <c r="AE9" s="21">
        <f t="shared" si="20"/>
      </c>
      <c r="AH9" s="24" t="s">
        <v>19</v>
      </c>
      <c r="AN9" s="19"/>
      <c r="AO9" s="19"/>
    </row>
    <row r="10" spans="2:41" s="11" customFormat="1" ht="12.75">
      <c r="B10" s="15"/>
      <c r="C10" s="16">
        <f>IF(B10="x",COUNTIF($B$5:$B10,"x"),"")</f>
      </c>
      <c r="D10" s="17" t="s">
        <v>20</v>
      </c>
      <c r="E10" s="18">
        <v>39256</v>
      </c>
      <c r="F10" s="18">
        <f t="shared" si="0"/>
        <v>39987</v>
      </c>
      <c r="H10" s="11">
        <f t="shared" si="1"/>
      </c>
      <c r="I10" s="19">
        <f t="shared" si="2"/>
      </c>
      <c r="J10" s="11">
        <f t="shared" si="3"/>
      </c>
      <c r="L10" s="11">
        <f t="shared" si="4"/>
      </c>
      <c r="M10" s="11">
        <f t="shared" si="5"/>
      </c>
      <c r="N10" s="19">
        <f t="shared" si="6"/>
      </c>
      <c r="O10" s="19">
        <f t="shared" si="7"/>
      </c>
      <c r="P10" s="20">
        <f t="shared" si="8"/>
      </c>
      <c r="Q10" s="11">
        <f t="shared" si="21"/>
      </c>
      <c r="R10" s="21">
        <f t="shared" si="9"/>
      </c>
      <c r="S10" s="22">
        <f t="shared" si="10"/>
      </c>
      <c r="T10" s="21">
        <f t="shared" si="11"/>
      </c>
      <c r="U10" s="11">
        <f t="shared" si="12"/>
      </c>
      <c r="V10" s="11">
        <f t="shared" si="13"/>
      </c>
      <c r="W10" s="22">
        <f t="shared" si="14"/>
      </c>
      <c r="X10" s="22">
        <f t="shared" si="15"/>
      </c>
      <c r="Y10" s="21">
        <f t="shared" si="16"/>
      </c>
      <c r="AA10" s="11">
        <f t="shared" si="17"/>
      </c>
      <c r="AC10" s="21">
        <f t="shared" si="18"/>
      </c>
      <c r="AD10" s="22">
        <f t="shared" si="19"/>
      </c>
      <c r="AE10" s="21">
        <f t="shared" si="20"/>
      </c>
      <c r="AH10" s="24" t="s">
        <v>21</v>
      </c>
      <c r="AK10" s="25"/>
      <c r="AL10" s="25"/>
      <c r="AM10" s="25"/>
      <c r="AN10" s="19"/>
      <c r="AO10" s="19"/>
    </row>
    <row r="11" spans="2:41" s="11" customFormat="1" ht="12.75">
      <c r="B11" s="15"/>
      <c r="C11" s="16">
        <f>IF(B11="x",COUNTIF($B$5:$B11,"x"),"")</f>
      </c>
      <c r="D11" s="17" t="s">
        <v>22</v>
      </c>
      <c r="E11" s="18">
        <v>39145</v>
      </c>
      <c r="F11" s="18">
        <f t="shared" si="0"/>
        <v>39876</v>
      </c>
      <c r="H11" s="11">
        <f t="shared" si="1"/>
      </c>
      <c r="I11" s="19">
        <f t="shared" si="2"/>
      </c>
      <c r="J11" s="11">
        <f t="shared" si="3"/>
      </c>
      <c r="L11" s="11">
        <f t="shared" si="4"/>
      </c>
      <c r="M11" s="11">
        <f t="shared" si="5"/>
      </c>
      <c r="N11" s="19">
        <f t="shared" si="6"/>
      </c>
      <c r="O11" s="19">
        <f t="shared" si="7"/>
      </c>
      <c r="P11" s="20">
        <f t="shared" si="8"/>
      </c>
      <c r="Q11" s="11">
        <f t="shared" si="21"/>
      </c>
      <c r="R11" s="21">
        <f t="shared" si="9"/>
      </c>
      <c r="S11" s="22">
        <f t="shared" si="10"/>
      </c>
      <c r="T11" s="21">
        <f t="shared" si="11"/>
      </c>
      <c r="U11" s="11">
        <f t="shared" si="12"/>
      </c>
      <c r="V11" s="11">
        <f t="shared" si="13"/>
      </c>
      <c r="W11" s="22">
        <f t="shared" si="14"/>
      </c>
      <c r="X11" s="22">
        <f t="shared" si="15"/>
      </c>
      <c r="Y11" s="21">
        <f t="shared" si="16"/>
      </c>
      <c r="AA11" s="11">
        <f t="shared" si="17"/>
      </c>
      <c r="AC11" s="21">
        <f t="shared" si="18"/>
      </c>
      <c r="AD11" s="22">
        <f t="shared" si="19"/>
      </c>
      <c r="AE11" s="21">
        <f t="shared" si="20"/>
      </c>
      <c r="AH11" s="24" t="s">
        <v>23</v>
      </c>
      <c r="AK11" s="25"/>
      <c r="AL11" s="25"/>
      <c r="AM11" s="25"/>
      <c r="AN11" s="19"/>
      <c r="AO11" s="19"/>
    </row>
    <row r="12" spans="2:41" s="11" customFormat="1" ht="12.75">
      <c r="B12" s="15"/>
      <c r="C12" s="16">
        <f>IF(B12="x",COUNTIF($B$5:$B12,"x"),"")</f>
      </c>
      <c r="D12" s="17" t="s">
        <v>24</v>
      </c>
      <c r="E12" s="18">
        <v>39145</v>
      </c>
      <c r="F12" s="18">
        <f t="shared" si="0"/>
        <v>39876</v>
      </c>
      <c r="H12" s="11">
        <f t="shared" si="1"/>
      </c>
      <c r="I12" s="19">
        <f t="shared" si="2"/>
      </c>
      <c r="J12" s="11">
        <f t="shared" si="3"/>
      </c>
      <c r="L12" s="11">
        <f t="shared" si="4"/>
      </c>
      <c r="M12" s="11">
        <f t="shared" si="5"/>
      </c>
      <c r="N12" s="19">
        <f t="shared" si="6"/>
      </c>
      <c r="O12" s="19">
        <f t="shared" si="7"/>
      </c>
      <c r="P12" s="20">
        <f t="shared" si="8"/>
      </c>
      <c r="Q12" s="11">
        <f t="shared" si="21"/>
      </c>
      <c r="R12" s="21">
        <f t="shared" si="9"/>
      </c>
      <c r="S12" s="22">
        <f t="shared" si="10"/>
      </c>
      <c r="T12" s="21">
        <f t="shared" si="11"/>
      </c>
      <c r="U12" s="11">
        <f t="shared" si="12"/>
      </c>
      <c r="V12" s="11">
        <f t="shared" si="13"/>
      </c>
      <c r="W12" s="22">
        <f t="shared" si="14"/>
      </c>
      <c r="X12" s="22">
        <f t="shared" si="15"/>
      </c>
      <c r="Y12" s="21">
        <f t="shared" si="16"/>
      </c>
      <c r="AA12" s="11">
        <f t="shared" si="17"/>
      </c>
      <c r="AC12" s="21">
        <f t="shared" si="18"/>
      </c>
      <c r="AD12" s="22">
        <f t="shared" si="19"/>
      </c>
      <c r="AE12" s="21">
        <f t="shared" si="20"/>
      </c>
      <c r="AH12" s="24" t="s">
        <v>25</v>
      </c>
      <c r="AN12" s="19"/>
      <c r="AO12" s="19"/>
    </row>
    <row r="13" spans="2:41" s="11" customFormat="1" ht="12.75">
      <c r="B13" s="15"/>
      <c r="C13" s="16">
        <f>IF(B13="x",COUNTIF($B$5:$B13,"x"),"")</f>
      </c>
      <c r="D13" s="17" t="s">
        <v>26</v>
      </c>
      <c r="E13" s="18">
        <v>39118</v>
      </c>
      <c r="F13" s="18">
        <f t="shared" si="0"/>
        <v>39849</v>
      </c>
      <c r="H13" s="11">
        <f t="shared" si="1"/>
      </c>
      <c r="I13" s="19">
        <f t="shared" si="2"/>
      </c>
      <c r="J13" s="11">
        <f t="shared" si="3"/>
      </c>
      <c r="L13" s="11">
        <f t="shared" si="4"/>
      </c>
      <c r="M13" s="11">
        <f t="shared" si="5"/>
      </c>
      <c r="N13" s="19">
        <f t="shared" si="6"/>
      </c>
      <c r="O13" s="19">
        <f t="shared" si="7"/>
      </c>
      <c r="P13" s="20">
        <f t="shared" si="8"/>
      </c>
      <c r="Q13" s="11">
        <f t="shared" si="21"/>
      </c>
      <c r="R13" s="21">
        <f t="shared" si="9"/>
      </c>
      <c r="S13" s="22">
        <f t="shared" si="10"/>
      </c>
      <c r="T13" s="21">
        <f t="shared" si="11"/>
      </c>
      <c r="U13" s="11">
        <f t="shared" si="12"/>
      </c>
      <c r="V13" s="11">
        <f t="shared" si="13"/>
      </c>
      <c r="W13" s="22">
        <f t="shared" si="14"/>
      </c>
      <c r="X13" s="22">
        <f t="shared" si="15"/>
      </c>
      <c r="Y13" s="21">
        <f t="shared" si="16"/>
      </c>
      <c r="AA13" s="11">
        <f t="shared" si="17"/>
      </c>
      <c r="AC13" s="21">
        <f t="shared" si="18"/>
      </c>
      <c r="AD13" s="22">
        <f t="shared" si="19"/>
      </c>
      <c r="AE13" s="21">
        <f t="shared" si="20"/>
      </c>
      <c r="AH13" s="24" t="s">
        <v>27</v>
      </c>
      <c r="AN13" s="19"/>
      <c r="AO13" s="19"/>
    </row>
    <row r="14" spans="2:41" s="11" customFormat="1" ht="12.75">
      <c r="B14" s="15"/>
      <c r="C14" s="16">
        <f>IF(B14="x",COUNTIF($B$5:$B14,"x"),"")</f>
      </c>
      <c r="D14" s="17" t="s">
        <v>28</v>
      </c>
      <c r="E14" s="18">
        <v>39118</v>
      </c>
      <c r="F14" s="18">
        <f t="shared" si="0"/>
        <v>39849</v>
      </c>
      <c r="H14" s="11">
        <f t="shared" si="1"/>
      </c>
      <c r="I14" s="19">
        <f t="shared" si="2"/>
      </c>
      <c r="J14" s="11">
        <f t="shared" si="3"/>
      </c>
      <c r="L14" s="11">
        <f t="shared" si="4"/>
      </c>
      <c r="M14" s="11">
        <f t="shared" si="5"/>
      </c>
      <c r="N14" s="19">
        <f t="shared" si="6"/>
      </c>
      <c r="O14" s="19">
        <f t="shared" si="7"/>
      </c>
      <c r="P14" s="20">
        <f t="shared" si="8"/>
      </c>
      <c r="Q14" s="11">
        <f t="shared" si="21"/>
      </c>
      <c r="R14" s="21">
        <f t="shared" si="9"/>
      </c>
      <c r="S14" s="22">
        <f t="shared" si="10"/>
      </c>
      <c r="T14" s="21">
        <f t="shared" si="11"/>
      </c>
      <c r="U14" s="11">
        <f t="shared" si="12"/>
      </c>
      <c r="V14" s="11">
        <f t="shared" si="13"/>
      </c>
      <c r="W14" s="22">
        <f t="shared" si="14"/>
      </c>
      <c r="X14" s="22">
        <f t="shared" si="15"/>
      </c>
      <c r="Y14" s="21">
        <f t="shared" si="16"/>
      </c>
      <c r="AA14" s="11">
        <f t="shared" si="17"/>
      </c>
      <c r="AC14" s="21">
        <f t="shared" si="18"/>
      </c>
      <c r="AD14" s="22">
        <f t="shared" si="19"/>
      </c>
      <c r="AE14" s="21">
        <f t="shared" si="20"/>
      </c>
      <c r="AN14" s="19"/>
      <c r="AO14" s="19"/>
    </row>
    <row r="15" spans="2:41" s="11" customFormat="1" ht="12.75">
      <c r="B15" s="15"/>
      <c r="C15" s="16">
        <f>IF(B15="x",COUNTIF($B$5:$B15,"x"),"")</f>
      </c>
      <c r="D15" s="17" t="s">
        <v>29</v>
      </c>
      <c r="E15" s="18">
        <v>39126</v>
      </c>
      <c r="F15" s="18">
        <f t="shared" si="0"/>
        <v>39857</v>
      </c>
      <c r="H15" s="11">
        <f t="shared" si="1"/>
      </c>
      <c r="I15" s="19">
        <f t="shared" si="2"/>
      </c>
      <c r="J15" s="11">
        <f t="shared" si="3"/>
      </c>
      <c r="L15" s="11">
        <f t="shared" si="4"/>
      </c>
      <c r="M15" s="11">
        <f t="shared" si="5"/>
      </c>
      <c r="N15" s="19">
        <f t="shared" si="6"/>
      </c>
      <c r="O15" s="19">
        <f t="shared" si="7"/>
      </c>
      <c r="P15" s="20">
        <f t="shared" si="8"/>
      </c>
      <c r="Q15" s="11">
        <f t="shared" si="21"/>
      </c>
      <c r="R15" s="21">
        <f t="shared" si="9"/>
      </c>
      <c r="S15" s="22">
        <f t="shared" si="10"/>
      </c>
      <c r="T15" s="21">
        <f t="shared" si="11"/>
      </c>
      <c r="U15" s="11">
        <f t="shared" si="12"/>
      </c>
      <c r="V15" s="11">
        <f t="shared" si="13"/>
      </c>
      <c r="W15" s="22">
        <f t="shared" si="14"/>
      </c>
      <c r="X15" s="22">
        <f t="shared" si="15"/>
      </c>
      <c r="Y15" s="21">
        <f t="shared" si="16"/>
      </c>
      <c r="AA15" s="11">
        <f t="shared" si="17"/>
      </c>
      <c r="AC15" s="21">
        <f t="shared" si="18"/>
      </c>
      <c r="AD15" s="22">
        <f t="shared" si="19"/>
      </c>
      <c r="AE15" s="21">
        <f t="shared" si="20"/>
      </c>
      <c r="AN15" s="19"/>
      <c r="AO15" s="19"/>
    </row>
    <row r="16" spans="2:41" s="11" customFormat="1" ht="12.75">
      <c r="B16" s="15"/>
      <c r="C16" s="16">
        <f>IF(B16="x",COUNTIF($B$5:$B16,"x"),"")</f>
      </c>
      <c r="D16" s="17" t="s">
        <v>30</v>
      </c>
      <c r="E16" s="18">
        <v>39103</v>
      </c>
      <c r="F16" s="18">
        <f t="shared" si="0"/>
        <v>39834</v>
      </c>
      <c r="H16" s="11">
        <f t="shared" si="1"/>
      </c>
      <c r="I16" s="19">
        <f t="shared" si="2"/>
      </c>
      <c r="J16" s="11">
        <f t="shared" si="3"/>
      </c>
      <c r="L16" s="11">
        <f t="shared" si="4"/>
      </c>
      <c r="M16" s="11">
        <f t="shared" si="5"/>
      </c>
      <c r="N16" s="19">
        <f t="shared" si="6"/>
      </c>
      <c r="O16" s="19">
        <f t="shared" si="7"/>
      </c>
      <c r="P16" s="20">
        <f t="shared" si="8"/>
      </c>
      <c r="Q16" s="11">
        <f t="shared" si="21"/>
      </c>
      <c r="R16" s="21">
        <f t="shared" si="9"/>
      </c>
      <c r="S16" s="22">
        <f t="shared" si="10"/>
      </c>
      <c r="T16" s="21">
        <f t="shared" si="11"/>
      </c>
      <c r="U16" s="11">
        <f t="shared" si="12"/>
      </c>
      <c r="V16" s="11">
        <f t="shared" si="13"/>
      </c>
      <c r="W16" s="22">
        <f t="shared" si="14"/>
      </c>
      <c r="X16" s="22">
        <f t="shared" si="15"/>
      </c>
      <c r="Y16" s="21">
        <f t="shared" si="16"/>
      </c>
      <c r="AA16" s="11">
        <f t="shared" si="17"/>
      </c>
      <c r="AC16" s="21">
        <f t="shared" si="18"/>
      </c>
      <c r="AD16" s="22">
        <f t="shared" si="19"/>
      </c>
      <c r="AE16" s="21">
        <f t="shared" si="20"/>
      </c>
      <c r="AH16" s="26" t="s">
        <v>31</v>
      </c>
      <c r="AN16" s="19"/>
      <c r="AO16" s="19"/>
    </row>
    <row r="17" spans="2:41" s="11" customFormat="1" ht="12.75">
      <c r="B17" s="15"/>
      <c r="C17" s="16">
        <f>IF(B17="x",COUNTIF($B$5:$B17,"x"),"")</f>
      </c>
      <c r="D17" s="17" t="s">
        <v>32</v>
      </c>
      <c r="E17" s="18">
        <v>39103</v>
      </c>
      <c r="F17" s="18">
        <f t="shared" si="0"/>
        <v>39834</v>
      </c>
      <c r="H17" s="11">
        <f t="shared" si="1"/>
      </c>
      <c r="I17" s="19">
        <f t="shared" si="2"/>
      </c>
      <c r="J17" s="11">
        <f t="shared" si="3"/>
      </c>
      <c r="L17" s="11">
        <f t="shared" si="4"/>
      </c>
      <c r="M17" s="11">
        <f t="shared" si="5"/>
      </c>
      <c r="N17" s="19">
        <f t="shared" si="6"/>
      </c>
      <c r="O17" s="19">
        <f t="shared" si="7"/>
      </c>
      <c r="P17" s="20">
        <f t="shared" si="8"/>
      </c>
      <c r="Q17" s="11">
        <f t="shared" si="21"/>
      </c>
      <c r="R17" s="21">
        <f t="shared" si="9"/>
      </c>
      <c r="S17" s="22">
        <f t="shared" si="10"/>
      </c>
      <c r="T17" s="21">
        <f t="shared" si="11"/>
      </c>
      <c r="U17" s="11">
        <f t="shared" si="12"/>
      </c>
      <c r="V17" s="11">
        <f t="shared" si="13"/>
      </c>
      <c r="W17" s="22">
        <f t="shared" si="14"/>
      </c>
      <c r="X17" s="22">
        <f t="shared" si="15"/>
      </c>
      <c r="Y17" s="21">
        <f t="shared" si="16"/>
      </c>
      <c r="AA17" s="11">
        <f t="shared" si="17"/>
      </c>
      <c r="AC17" s="21">
        <f t="shared" si="18"/>
      </c>
      <c r="AD17" s="22">
        <f t="shared" si="19"/>
      </c>
      <c r="AE17" s="21">
        <f t="shared" si="20"/>
      </c>
      <c r="AH17" s="24" t="s">
        <v>33</v>
      </c>
      <c r="AN17" s="19"/>
      <c r="AO17" s="19"/>
    </row>
    <row r="18" spans="2:41" s="11" customFormat="1" ht="12.75">
      <c r="B18" s="15"/>
      <c r="C18" s="16">
        <f>IF(B18="x",COUNTIF($B$5:$B18,"x"),"")</f>
      </c>
      <c r="D18" s="17" t="s">
        <v>34</v>
      </c>
      <c r="E18" s="18">
        <v>39246</v>
      </c>
      <c r="F18" s="18">
        <f t="shared" si="0"/>
        <v>39977</v>
      </c>
      <c r="H18" s="11">
        <f t="shared" si="1"/>
      </c>
      <c r="I18" s="19">
        <f t="shared" si="2"/>
      </c>
      <c r="J18" s="11">
        <f t="shared" si="3"/>
      </c>
      <c r="L18" s="11">
        <f t="shared" si="4"/>
      </c>
      <c r="M18" s="11">
        <f t="shared" si="5"/>
      </c>
      <c r="N18" s="19">
        <f t="shared" si="6"/>
      </c>
      <c r="O18" s="19">
        <f t="shared" si="7"/>
      </c>
      <c r="P18" s="20">
        <f t="shared" si="8"/>
      </c>
      <c r="Q18" s="11">
        <f t="shared" si="21"/>
      </c>
      <c r="R18" s="21">
        <f t="shared" si="9"/>
      </c>
      <c r="S18" s="22">
        <f t="shared" si="10"/>
      </c>
      <c r="T18" s="21">
        <f t="shared" si="11"/>
      </c>
      <c r="U18" s="11">
        <f t="shared" si="12"/>
      </c>
      <c r="V18" s="11">
        <f t="shared" si="13"/>
      </c>
      <c r="W18" s="22">
        <f t="shared" si="14"/>
      </c>
      <c r="X18" s="22">
        <f t="shared" si="15"/>
      </c>
      <c r="Y18" s="21">
        <f t="shared" si="16"/>
      </c>
      <c r="AA18" s="11">
        <f t="shared" si="17"/>
      </c>
      <c r="AC18" s="21">
        <f t="shared" si="18"/>
      </c>
      <c r="AD18" s="22">
        <f t="shared" si="19"/>
      </c>
      <c r="AE18" s="21">
        <f t="shared" si="20"/>
      </c>
      <c r="AH18" s="24" t="s">
        <v>35</v>
      </c>
      <c r="AN18" s="19"/>
      <c r="AO18" s="19"/>
    </row>
    <row r="19" spans="2:41" s="11" customFormat="1" ht="12.75">
      <c r="B19" s="15"/>
      <c r="C19" s="16">
        <f>IF(B19="x",COUNTIF($B$5:$B19,"x"),"")</f>
      </c>
      <c r="D19" s="17" t="s">
        <v>36</v>
      </c>
      <c r="E19" s="18">
        <v>39246</v>
      </c>
      <c r="F19" s="18">
        <f t="shared" si="0"/>
        <v>39977</v>
      </c>
      <c r="H19" s="11">
        <f t="shared" si="1"/>
      </c>
      <c r="I19" s="19">
        <f t="shared" si="2"/>
      </c>
      <c r="J19" s="11">
        <f t="shared" si="3"/>
      </c>
      <c r="L19" s="11">
        <f t="shared" si="4"/>
      </c>
      <c r="M19" s="11">
        <f t="shared" si="5"/>
      </c>
      <c r="N19" s="19">
        <f t="shared" si="6"/>
      </c>
      <c r="O19" s="19">
        <f t="shared" si="7"/>
      </c>
      <c r="P19" s="20">
        <f t="shared" si="8"/>
      </c>
      <c r="Q19" s="11">
        <f t="shared" si="21"/>
      </c>
      <c r="R19" s="21">
        <f t="shared" si="9"/>
      </c>
      <c r="S19" s="22">
        <f t="shared" si="10"/>
      </c>
      <c r="T19" s="21">
        <f t="shared" si="11"/>
      </c>
      <c r="U19" s="11">
        <f t="shared" si="12"/>
      </c>
      <c r="V19" s="11">
        <f t="shared" si="13"/>
      </c>
      <c r="W19" s="22">
        <f t="shared" si="14"/>
      </c>
      <c r="X19" s="22">
        <f t="shared" si="15"/>
      </c>
      <c r="Y19" s="21">
        <f t="shared" si="16"/>
      </c>
      <c r="AA19" s="11">
        <f t="shared" si="17"/>
      </c>
      <c r="AC19" s="21">
        <f t="shared" si="18"/>
      </c>
      <c r="AD19" s="22">
        <f t="shared" si="19"/>
      </c>
      <c r="AE19" s="21">
        <f t="shared" si="20"/>
      </c>
      <c r="AH19" s="24" t="s">
        <v>37</v>
      </c>
      <c r="AN19" s="19"/>
      <c r="AO19" s="19"/>
    </row>
    <row r="20" spans="2:41" s="11" customFormat="1" ht="12.75">
      <c r="B20" s="15"/>
      <c r="C20" s="16">
        <f>IF(B20="x",COUNTIF($B$5:$B20,"x"),"")</f>
      </c>
      <c r="D20" s="17" t="s">
        <v>38</v>
      </c>
      <c r="E20" s="18">
        <v>39324</v>
      </c>
      <c r="F20" s="18">
        <f t="shared" si="0"/>
        <v>40055</v>
      </c>
      <c r="H20" s="11">
        <f t="shared" si="1"/>
      </c>
      <c r="I20" s="19">
        <f t="shared" si="2"/>
      </c>
      <c r="J20" s="11">
        <f t="shared" si="3"/>
      </c>
      <c r="L20" s="11">
        <f t="shared" si="4"/>
      </c>
      <c r="M20" s="11">
        <f t="shared" si="5"/>
      </c>
      <c r="N20" s="19">
        <f t="shared" si="6"/>
      </c>
      <c r="O20" s="19">
        <f t="shared" si="7"/>
      </c>
      <c r="P20" s="20">
        <f t="shared" si="8"/>
      </c>
      <c r="Q20" s="11">
        <f t="shared" si="21"/>
      </c>
      <c r="R20" s="21">
        <f t="shared" si="9"/>
      </c>
      <c r="S20" s="22">
        <f t="shared" si="10"/>
      </c>
      <c r="T20" s="21">
        <f t="shared" si="11"/>
      </c>
      <c r="U20" s="11">
        <f t="shared" si="12"/>
      </c>
      <c r="V20" s="11">
        <f t="shared" si="13"/>
      </c>
      <c r="W20" s="22">
        <f t="shared" si="14"/>
      </c>
      <c r="X20" s="22">
        <f t="shared" si="15"/>
      </c>
      <c r="Y20" s="21">
        <f t="shared" si="16"/>
      </c>
      <c r="AA20" s="11">
        <f t="shared" si="17"/>
      </c>
      <c r="AC20" s="21">
        <f t="shared" si="18"/>
      </c>
      <c r="AD20" s="22">
        <f t="shared" si="19"/>
      </c>
      <c r="AE20" s="21">
        <f t="shared" si="20"/>
      </c>
      <c r="AH20" s="24" t="s">
        <v>39</v>
      </c>
      <c r="AN20" s="19"/>
      <c r="AO20" s="19"/>
    </row>
    <row r="21" spans="2:41" s="11" customFormat="1" ht="12.75">
      <c r="B21" s="15"/>
      <c r="C21" s="16">
        <f>IF(B21="x",COUNTIF($B$5:$B21,"x"),"")</f>
      </c>
      <c r="D21" s="17" t="s">
        <v>40</v>
      </c>
      <c r="E21" s="18">
        <v>39324</v>
      </c>
      <c r="F21" s="18">
        <f t="shared" si="0"/>
        <v>40055</v>
      </c>
      <c r="H21" s="11">
        <f t="shared" si="1"/>
      </c>
      <c r="I21" s="19">
        <f t="shared" si="2"/>
      </c>
      <c r="J21" s="11">
        <f t="shared" si="3"/>
      </c>
      <c r="L21" s="11">
        <f t="shared" si="4"/>
      </c>
      <c r="M21" s="11">
        <f t="shared" si="5"/>
      </c>
      <c r="N21" s="19">
        <f t="shared" si="6"/>
      </c>
      <c r="O21" s="19">
        <f t="shared" si="7"/>
      </c>
      <c r="P21" s="20">
        <f t="shared" si="8"/>
      </c>
      <c r="Q21" s="11">
        <f t="shared" si="21"/>
      </c>
      <c r="R21" s="21">
        <f t="shared" si="9"/>
      </c>
      <c r="S21" s="22">
        <f t="shared" si="10"/>
      </c>
      <c r="T21" s="21">
        <f t="shared" si="11"/>
      </c>
      <c r="U21" s="11">
        <f t="shared" si="12"/>
      </c>
      <c r="V21" s="11">
        <f t="shared" si="13"/>
      </c>
      <c r="W21" s="22">
        <f t="shared" si="14"/>
      </c>
      <c r="X21" s="22">
        <f t="shared" si="15"/>
      </c>
      <c r="Y21" s="21">
        <f t="shared" si="16"/>
      </c>
      <c r="AA21" s="11">
        <f t="shared" si="17"/>
      </c>
      <c r="AC21" s="21">
        <f t="shared" si="18"/>
      </c>
      <c r="AD21" s="22">
        <f t="shared" si="19"/>
      </c>
      <c r="AE21" s="21">
        <f t="shared" si="20"/>
      </c>
      <c r="AH21" s="24" t="s">
        <v>41</v>
      </c>
      <c r="AN21" s="19"/>
      <c r="AO21" s="19"/>
    </row>
    <row r="22" spans="2:41" s="11" customFormat="1" ht="12.75">
      <c r="B22" s="15"/>
      <c r="C22" s="16">
        <f>IF(B22="x",COUNTIF($B$5:$B22,"x"),"")</f>
      </c>
      <c r="D22" s="17" t="s">
        <v>42</v>
      </c>
      <c r="E22" s="18">
        <v>39142</v>
      </c>
      <c r="F22" s="18">
        <f t="shared" si="0"/>
        <v>39873</v>
      </c>
      <c r="H22" s="11">
        <f t="shared" si="1"/>
      </c>
      <c r="I22" s="19">
        <f t="shared" si="2"/>
      </c>
      <c r="J22" s="11">
        <f t="shared" si="3"/>
      </c>
      <c r="L22" s="11">
        <f t="shared" si="4"/>
      </c>
      <c r="M22" s="11">
        <f t="shared" si="5"/>
      </c>
      <c r="N22" s="19">
        <f t="shared" si="6"/>
      </c>
      <c r="O22" s="19">
        <f t="shared" si="7"/>
      </c>
      <c r="P22" s="20">
        <f t="shared" si="8"/>
      </c>
      <c r="Q22" s="11">
        <f t="shared" si="21"/>
      </c>
      <c r="R22" s="21">
        <f t="shared" si="9"/>
      </c>
      <c r="S22" s="22">
        <f t="shared" si="10"/>
      </c>
      <c r="T22" s="21">
        <f t="shared" si="11"/>
      </c>
      <c r="U22" s="11">
        <f t="shared" si="12"/>
      </c>
      <c r="V22" s="11">
        <f t="shared" si="13"/>
      </c>
      <c r="W22" s="22">
        <f t="shared" si="14"/>
      </c>
      <c r="X22" s="22">
        <f t="shared" si="15"/>
      </c>
      <c r="Y22" s="21">
        <f t="shared" si="16"/>
      </c>
      <c r="AA22" s="11">
        <f t="shared" si="17"/>
      </c>
      <c r="AC22" s="21">
        <f t="shared" si="18"/>
      </c>
      <c r="AD22" s="22">
        <f t="shared" si="19"/>
      </c>
      <c r="AE22" s="21">
        <f t="shared" si="20"/>
      </c>
      <c r="AH22" s="24" t="s">
        <v>43</v>
      </c>
      <c r="AN22" s="19"/>
      <c r="AO22" s="19"/>
    </row>
    <row r="23" spans="2:41" s="11" customFormat="1" ht="12.75">
      <c r="B23" s="15"/>
      <c r="C23" s="16">
        <f>IF(B23="x",COUNTIF($B$5:$B23,"x"),"")</f>
      </c>
      <c r="D23" s="17" t="s">
        <v>44</v>
      </c>
      <c r="E23" s="18">
        <v>39428</v>
      </c>
      <c r="F23" s="18">
        <f t="shared" si="0"/>
        <v>40159</v>
      </c>
      <c r="H23" s="11">
        <f t="shared" si="1"/>
      </c>
      <c r="I23" s="19">
        <f t="shared" si="2"/>
      </c>
      <c r="J23" s="11">
        <f t="shared" si="3"/>
      </c>
      <c r="L23" s="11">
        <f t="shared" si="4"/>
      </c>
      <c r="M23" s="11">
        <f t="shared" si="5"/>
      </c>
      <c r="N23" s="19">
        <f t="shared" si="6"/>
      </c>
      <c r="O23" s="19">
        <f t="shared" si="7"/>
      </c>
      <c r="P23" s="20">
        <f t="shared" si="8"/>
      </c>
      <c r="Q23" s="11">
        <f t="shared" si="21"/>
      </c>
      <c r="R23" s="21">
        <f t="shared" si="9"/>
      </c>
      <c r="S23" s="22">
        <f t="shared" si="10"/>
      </c>
      <c r="T23" s="21">
        <f t="shared" si="11"/>
      </c>
      <c r="U23" s="11">
        <f t="shared" si="12"/>
      </c>
      <c r="V23" s="11">
        <f t="shared" si="13"/>
      </c>
      <c r="W23" s="22">
        <f t="shared" si="14"/>
      </c>
      <c r="X23" s="22">
        <f t="shared" si="15"/>
      </c>
      <c r="Y23" s="21">
        <f t="shared" si="16"/>
      </c>
      <c r="AA23" s="11">
        <f t="shared" si="17"/>
      </c>
      <c r="AC23" s="21">
        <f t="shared" si="18"/>
      </c>
      <c r="AD23" s="22">
        <f t="shared" si="19"/>
      </c>
      <c r="AE23" s="21">
        <f t="shared" si="20"/>
      </c>
      <c r="AN23" s="19"/>
      <c r="AO23" s="19"/>
    </row>
    <row r="24" spans="2:41" s="11" customFormat="1" ht="12.75">
      <c r="B24" s="15"/>
      <c r="C24" s="16">
        <f>IF(B24="x",COUNTIF($B$5:$B24,"x"),"")</f>
      </c>
      <c r="D24" s="17" t="s">
        <v>45</v>
      </c>
      <c r="E24" s="18">
        <v>39130</v>
      </c>
      <c r="F24" s="18">
        <f t="shared" si="0"/>
        <v>39861</v>
      </c>
      <c r="H24" s="11">
        <f t="shared" si="1"/>
      </c>
      <c r="I24" s="19">
        <f t="shared" si="2"/>
      </c>
      <c r="J24" s="11">
        <f t="shared" si="3"/>
      </c>
      <c r="L24" s="11">
        <f t="shared" si="4"/>
      </c>
      <c r="M24" s="11">
        <f t="shared" si="5"/>
      </c>
      <c r="N24" s="19">
        <f t="shared" si="6"/>
      </c>
      <c r="O24" s="19">
        <f t="shared" si="7"/>
      </c>
      <c r="P24" s="20">
        <f t="shared" si="8"/>
      </c>
      <c r="Q24" s="11">
        <f t="shared" si="21"/>
      </c>
      <c r="R24" s="21">
        <f t="shared" si="9"/>
      </c>
      <c r="S24" s="22">
        <f t="shared" si="10"/>
      </c>
      <c r="T24" s="21">
        <f t="shared" si="11"/>
      </c>
      <c r="U24" s="11">
        <f t="shared" si="12"/>
      </c>
      <c r="V24" s="11">
        <f t="shared" si="13"/>
      </c>
      <c r="W24" s="22">
        <f t="shared" si="14"/>
      </c>
      <c r="X24" s="22">
        <f t="shared" si="15"/>
      </c>
      <c r="Y24" s="21">
        <f t="shared" si="16"/>
      </c>
      <c r="AA24" s="11">
        <f t="shared" si="17"/>
      </c>
      <c r="AC24" s="21">
        <f t="shared" si="18"/>
      </c>
      <c r="AD24" s="22">
        <f t="shared" si="19"/>
      </c>
      <c r="AE24" s="21">
        <f t="shared" si="20"/>
      </c>
      <c r="AN24" s="19"/>
      <c r="AO24" s="19"/>
    </row>
    <row r="25" spans="2:41" s="11" customFormat="1" ht="12.75">
      <c r="B25" s="15"/>
      <c r="C25" s="16">
        <f>IF(B25="x",COUNTIF($B$5:$B25,"x"),"")</f>
      </c>
      <c r="D25" s="17" t="s">
        <v>46</v>
      </c>
      <c r="E25" s="18">
        <v>39428</v>
      </c>
      <c r="F25" s="18">
        <f t="shared" si="0"/>
        <v>40159</v>
      </c>
      <c r="H25" s="11">
        <f t="shared" si="1"/>
      </c>
      <c r="I25" s="19">
        <f t="shared" si="2"/>
      </c>
      <c r="J25" s="11">
        <f t="shared" si="3"/>
      </c>
      <c r="L25" s="11">
        <f t="shared" si="4"/>
      </c>
      <c r="M25" s="11">
        <f t="shared" si="5"/>
      </c>
      <c r="N25" s="19">
        <f t="shared" si="6"/>
      </c>
      <c r="O25" s="19">
        <f t="shared" si="7"/>
      </c>
      <c r="P25" s="20">
        <f t="shared" si="8"/>
      </c>
      <c r="Q25" s="11">
        <f t="shared" si="21"/>
      </c>
      <c r="R25" s="21">
        <f t="shared" si="9"/>
      </c>
      <c r="S25" s="22">
        <f t="shared" si="10"/>
      </c>
      <c r="T25" s="21">
        <f t="shared" si="11"/>
      </c>
      <c r="U25" s="11">
        <f t="shared" si="12"/>
      </c>
      <c r="V25" s="11">
        <f t="shared" si="13"/>
      </c>
      <c r="W25" s="22">
        <f t="shared" si="14"/>
      </c>
      <c r="X25" s="22">
        <f t="shared" si="15"/>
      </c>
      <c r="Y25" s="21">
        <f t="shared" si="16"/>
      </c>
      <c r="AA25" s="11">
        <f t="shared" si="17"/>
      </c>
      <c r="AC25" s="21">
        <f t="shared" si="18"/>
      </c>
      <c r="AD25" s="22">
        <f t="shared" si="19"/>
      </c>
      <c r="AE25" s="21">
        <f t="shared" si="20"/>
      </c>
      <c r="AH25" s="26" t="s">
        <v>47</v>
      </c>
      <c r="AN25" s="19"/>
      <c r="AO25" s="19"/>
    </row>
    <row r="26" spans="2:41" s="11" customFormat="1" ht="12.75">
      <c r="B26" s="15"/>
      <c r="C26" s="16">
        <f>IF(B26="x",COUNTIF($B$5:$B26,"x"),"")</f>
      </c>
      <c r="D26" s="17" t="s">
        <v>48</v>
      </c>
      <c r="E26" s="18">
        <v>39254</v>
      </c>
      <c r="F26" s="18">
        <f t="shared" si="0"/>
        <v>39985</v>
      </c>
      <c r="H26" s="11">
        <f t="shared" si="1"/>
      </c>
      <c r="I26" s="19">
        <f t="shared" si="2"/>
      </c>
      <c r="J26" s="11">
        <f t="shared" si="3"/>
      </c>
      <c r="L26" s="11">
        <f t="shared" si="4"/>
      </c>
      <c r="M26" s="11">
        <f t="shared" si="5"/>
      </c>
      <c r="N26" s="19">
        <f t="shared" si="6"/>
      </c>
      <c r="O26" s="19">
        <f t="shared" si="7"/>
      </c>
      <c r="P26" s="20">
        <f t="shared" si="8"/>
      </c>
      <c r="Q26" s="11">
        <f t="shared" si="21"/>
      </c>
      <c r="R26" s="21">
        <f t="shared" si="9"/>
      </c>
      <c r="S26" s="22">
        <f t="shared" si="10"/>
      </c>
      <c r="T26" s="21">
        <f t="shared" si="11"/>
      </c>
      <c r="U26" s="11">
        <f t="shared" si="12"/>
      </c>
      <c r="V26" s="11">
        <f t="shared" si="13"/>
      </c>
      <c r="W26" s="22">
        <f t="shared" si="14"/>
      </c>
      <c r="X26" s="22">
        <f t="shared" si="15"/>
      </c>
      <c r="Y26" s="21">
        <f t="shared" si="16"/>
      </c>
      <c r="AA26" s="11">
        <f t="shared" si="17"/>
      </c>
      <c r="AC26" s="21">
        <f t="shared" si="18"/>
      </c>
      <c r="AD26" s="22">
        <f t="shared" si="19"/>
      </c>
      <c r="AE26" s="21">
        <f t="shared" si="20"/>
      </c>
      <c r="AH26" s="24" t="s">
        <v>49</v>
      </c>
      <c r="AN26" s="19"/>
      <c r="AO26" s="19"/>
    </row>
    <row r="27" spans="2:41" s="11" customFormat="1" ht="12.75">
      <c r="B27" s="15"/>
      <c r="C27" s="16">
        <f>IF(B27="x",COUNTIF($B$5:$B27,"x"),"")</f>
      </c>
      <c r="D27" s="17" t="s">
        <v>50</v>
      </c>
      <c r="E27" s="18">
        <v>39328</v>
      </c>
      <c r="F27" s="18">
        <f t="shared" si="0"/>
        <v>40059</v>
      </c>
      <c r="H27" s="11">
        <f t="shared" si="1"/>
      </c>
      <c r="I27" s="19">
        <f t="shared" si="2"/>
      </c>
      <c r="J27" s="11">
        <f t="shared" si="3"/>
      </c>
      <c r="L27" s="11">
        <f t="shared" si="4"/>
      </c>
      <c r="M27" s="11">
        <f t="shared" si="5"/>
      </c>
      <c r="N27" s="19">
        <f t="shared" si="6"/>
      </c>
      <c r="O27" s="19">
        <f t="shared" si="7"/>
      </c>
      <c r="P27" s="20">
        <f t="shared" si="8"/>
      </c>
      <c r="Q27" s="11">
        <f t="shared" si="21"/>
      </c>
      <c r="R27" s="21">
        <f t="shared" si="9"/>
      </c>
      <c r="S27" s="22">
        <f t="shared" si="10"/>
      </c>
      <c r="T27" s="21">
        <f t="shared" si="11"/>
      </c>
      <c r="U27" s="11">
        <f t="shared" si="12"/>
      </c>
      <c r="V27" s="11">
        <f t="shared" si="13"/>
      </c>
      <c r="W27" s="22">
        <f t="shared" si="14"/>
      </c>
      <c r="X27" s="22">
        <f t="shared" si="15"/>
      </c>
      <c r="Y27" s="21">
        <f t="shared" si="16"/>
      </c>
      <c r="AA27" s="11">
        <f t="shared" si="17"/>
      </c>
      <c r="AC27" s="21">
        <f t="shared" si="18"/>
      </c>
      <c r="AD27" s="22">
        <f t="shared" si="19"/>
      </c>
      <c r="AE27" s="21">
        <f t="shared" si="20"/>
      </c>
      <c r="AH27" s="24" t="s">
        <v>51</v>
      </c>
      <c r="AN27" s="19"/>
      <c r="AO27" s="19"/>
    </row>
    <row r="28" spans="2:41" s="11" customFormat="1" ht="12.75">
      <c r="B28" s="15"/>
      <c r="C28" s="16">
        <f>IF(B28="x",COUNTIF($B$5:$B28,"x"),"")</f>
      </c>
      <c r="D28" s="17" t="s">
        <v>52</v>
      </c>
      <c r="E28" s="18">
        <v>39300</v>
      </c>
      <c r="F28" s="18">
        <f t="shared" si="0"/>
        <v>40031</v>
      </c>
      <c r="H28" s="11">
        <f t="shared" si="1"/>
      </c>
      <c r="I28" s="19">
        <f t="shared" si="2"/>
      </c>
      <c r="J28" s="11">
        <f t="shared" si="3"/>
      </c>
      <c r="L28" s="11">
        <f t="shared" si="4"/>
      </c>
      <c r="M28" s="11">
        <f t="shared" si="5"/>
      </c>
      <c r="N28" s="19">
        <f t="shared" si="6"/>
      </c>
      <c r="O28" s="19">
        <f t="shared" si="7"/>
      </c>
      <c r="P28" s="20">
        <f t="shared" si="8"/>
      </c>
      <c r="Q28" s="11">
        <f t="shared" si="21"/>
      </c>
      <c r="R28" s="21">
        <f t="shared" si="9"/>
      </c>
      <c r="S28" s="22">
        <f t="shared" si="10"/>
      </c>
      <c r="T28" s="21">
        <f t="shared" si="11"/>
      </c>
      <c r="U28" s="11">
        <f t="shared" si="12"/>
      </c>
      <c r="V28" s="11">
        <f t="shared" si="13"/>
      </c>
      <c r="W28" s="22">
        <f t="shared" si="14"/>
      </c>
      <c r="X28" s="22">
        <f t="shared" si="15"/>
      </c>
      <c r="Y28" s="21">
        <f t="shared" si="16"/>
      </c>
      <c r="AA28" s="11">
        <f t="shared" si="17"/>
      </c>
      <c r="AC28" s="21">
        <f t="shared" si="18"/>
      </c>
      <c r="AD28" s="22">
        <f t="shared" si="19"/>
      </c>
      <c r="AE28" s="21">
        <f t="shared" si="20"/>
      </c>
      <c r="AH28" s="24" t="s">
        <v>53</v>
      </c>
      <c r="AN28" s="19"/>
      <c r="AO28" s="19"/>
    </row>
    <row r="29" spans="2:41" s="11" customFormat="1" ht="12.75">
      <c r="B29" s="15"/>
      <c r="C29" s="16">
        <f>IF(B29="x",COUNTIF($B$5:$B29,"x"),"")</f>
      </c>
      <c r="D29" s="17" t="s">
        <v>54</v>
      </c>
      <c r="E29" s="18">
        <v>39085</v>
      </c>
      <c r="F29" s="18">
        <f t="shared" si="0"/>
        <v>39816</v>
      </c>
      <c r="H29" s="11">
        <f t="shared" si="1"/>
      </c>
      <c r="I29" s="19">
        <f t="shared" si="2"/>
      </c>
      <c r="J29" s="11">
        <f t="shared" si="3"/>
      </c>
      <c r="L29" s="11">
        <f t="shared" si="4"/>
      </c>
      <c r="M29" s="11">
        <f t="shared" si="5"/>
      </c>
      <c r="N29" s="19">
        <f t="shared" si="6"/>
      </c>
      <c r="O29" s="19">
        <f t="shared" si="7"/>
      </c>
      <c r="P29" s="20">
        <f t="shared" si="8"/>
      </c>
      <c r="Q29" s="11">
        <f t="shared" si="21"/>
      </c>
      <c r="R29" s="21">
        <f t="shared" si="9"/>
      </c>
      <c r="S29" s="22">
        <f t="shared" si="10"/>
      </c>
      <c r="T29" s="21">
        <f t="shared" si="11"/>
      </c>
      <c r="U29" s="11">
        <f t="shared" si="12"/>
      </c>
      <c r="V29" s="11">
        <f t="shared" si="13"/>
      </c>
      <c r="W29" s="22">
        <f t="shared" si="14"/>
      </c>
      <c r="X29" s="22">
        <f t="shared" si="15"/>
      </c>
      <c r="Y29" s="21">
        <f t="shared" si="16"/>
      </c>
      <c r="AA29" s="11">
        <f t="shared" si="17"/>
      </c>
      <c r="AC29" s="21">
        <f t="shared" si="18"/>
      </c>
      <c r="AD29" s="22">
        <f t="shared" si="19"/>
      </c>
      <c r="AE29" s="21">
        <f t="shared" si="20"/>
      </c>
      <c r="AH29" s="24" t="s">
        <v>55</v>
      </c>
      <c r="AN29" s="19"/>
      <c r="AO29" s="19"/>
    </row>
    <row r="30" spans="2:41" s="11" customFormat="1" ht="12.75">
      <c r="B30" s="15"/>
      <c r="C30" s="16">
        <f>IF(B30="x",COUNTIF($B$5:$B30,"x"),"")</f>
      </c>
      <c r="D30" s="17" t="s">
        <v>56</v>
      </c>
      <c r="E30" s="18">
        <v>39085</v>
      </c>
      <c r="F30" s="18">
        <f t="shared" si="0"/>
        <v>39816</v>
      </c>
      <c r="H30" s="11">
        <f t="shared" si="1"/>
      </c>
      <c r="I30" s="19">
        <f t="shared" si="2"/>
      </c>
      <c r="J30" s="11">
        <f t="shared" si="3"/>
      </c>
      <c r="L30" s="11">
        <f t="shared" si="4"/>
      </c>
      <c r="M30" s="11">
        <f t="shared" si="5"/>
      </c>
      <c r="N30" s="19">
        <f t="shared" si="6"/>
      </c>
      <c r="O30" s="19">
        <f t="shared" si="7"/>
      </c>
      <c r="P30" s="20">
        <f t="shared" si="8"/>
      </c>
      <c r="Q30" s="11">
        <f t="shared" si="21"/>
      </c>
      <c r="R30" s="21">
        <f t="shared" si="9"/>
      </c>
      <c r="S30" s="22">
        <f t="shared" si="10"/>
      </c>
      <c r="T30" s="21">
        <f t="shared" si="11"/>
      </c>
      <c r="U30" s="11">
        <f t="shared" si="12"/>
      </c>
      <c r="V30" s="11">
        <f t="shared" si="13"/>
      </c>
      <c r="W30" s="22">
        <f t="shared" si="14"/>
      </c>
      <c r="X30" s="22">
        <f t="shared" si="15"/>
      </c>
      <c r="Y30" s="21">
        <f t="shared" si="16"/>
      </c>
      <c r="AA30" s="11">
        <f t="shared" si="17"/>
      </c>
      <c r="AC30" s="21">
        <f t="shared" si="18"/>
      </c>
      <c r="AD30" s="22">
        <f t="shared" si="19"/>
      </c>
      <c r="AE30" s="21">
        <f t="shared" si="20"/>
      </c>
      <c r="AH30" s="24" t="s">
        <v>57</v>
      </c>
      <c r="AN30" s="19"/>
      <c r="AO30" s="19"/>
    </row>
    <row r="31" spans="2:41" s="11" customFormat="1" ht="12.75">
      <c r="B31" s="15"/>
      <c r="C31" s="16">
        <f>IF(B31="x",COUNTIF($B$5:$B31,"x"),"")</f>
      </c>
      <c r="D31" s="17" t="s">
        <v>58</v>
      </c>
      <c r="E31" s="18">
        <v>39293</v>
      </c>
      <c r="F31" s="18">
        <f t="shared" si="0"/>
        <v>40024</v>
      </c>
      <c r="H31" s="11">
        <f t="shared" si="1"/>
      </c>
      <c r="I31" s="19">
        <f t="shared" si="2"/>
      </c>
      <c r="J31" s="11">
        <f t="shared" si="3"/>
      </c>
      <c r="L31" s="11">
        <f t="shared" si="4"/>
      </c>
      <c r="M31" s="11">
        <f t="shared" si="5"/>
      </c>
      <c r="N31" s="19">
        <f t="shared" si="6"/>
      </c>
      <c r="O31" s="19">
        <f t="shared" si="7"/>
      </c>
      <c r="P31" s="20">
        <f t="shared" si="8"/>
      </c>
      <c r="Q31" s="11">
        <f t="shared" si="21"/>
      </c>
      <c r="R31" s="21">
        <f t="shared" si="9"/>
      </c>
      <c r="S31" s="22">
        <f t="shared" si="10"/>
      </c>
      <c r="T31" s="21">
        <f t="shared" si="11"/>
      </c>
      <c r="U31" s="11">
        <f t="shared" si="12"/>
      </c>
      <c r="V31" s="11">
        <f t="shared" si="13"/>
      </c>
      <c r="W31" s="22">
        <f t="shared" si="14"/>
      </c>
      <c r="X31" s="22">
        <f t="shared" si="15"/>
      </c>
      <c r="Y31" s="21">
        <f t="shared" si="16"/>
      </c>
      <c r="AA31" s="11">
        <f t="shared" si="17"/>
      </c>
      <c r="AC31" s="21">
        <f t="shared" si="18"/>
      </c>
      <c r="AD31" s="22">
        <f t="shared" si="19"/>
      </c>
      <c r="AE31" s="21">
        <f t="shared" si="20"/>
      </c>
      <c r="AH31" s="24" t="s">
        <v>59</v>
      </c>
      <c r="AN31" s="19"/>
      <c r="AO31" s="19"/>
    </row>
    <row r="32" spans="2:41" s="11" customFormat="1" ht="12.75">
      <c r="B32" s="15"/>
      <c r="C32" s="16">
        <f>IF(B32="x",COUNTIF($B$5:$B32,"x"),"")</f>
      </c>
      <c r="D32" s="17" t="s">
        <v>60</v>
      </c>
      <c r="E32" s="18">
        <v>39256</v>
      </c>
      <c r="F32" s="18">
        <f t="shared" si="0"/>
        <v>39987</v>
      </c>
      <c r="H32" s="11">
        <f t="shared" si="1"/>
      </c>
      <c r="I32" s="19">
        <f t="shared" si="2"/>
      </c>
      <c r="J32" s="11">
        <f t="shared" si="3"/>
      </c>
      <c r="L32" s="11">
        <f t="shared" si="4"/>
      </c>
      <c r="M32" s="11">
        <f t="shared" si="5"/>
      </c>
      <c r="N32" s="19">
        <f t="shared" si="6"/>
      </c>
      <c r="O32" s="19">
        <f t="shared" si="7"/>
      </c>
      <c r="P32" s="20">
        <f t="shared" si="8"/>
      </c>
      <c r="Q32" s="11">
        <f t="shared" si="21"/>
      </c>
      <c r="R32" s="21">
        <f t="shared" si="9"/>
      </c>
      <c r="S32" s="22">
        <f t="shared" si="10"/>
      </c>
      <c r="T32" s="21">
        <f t="shared" si="11"/>
      </c>
      <c r="U32" s="11">
        <f t="shared" si="12"/>
      </c>
      <c r="V32" s="11">
        <f t="shared" si="13"/>
      </c>
      <c r="W32" s="22">
        <f t="shared" si="14"/>
      </c>
      <c r="X32" s="22">
        <f t="shared" si="15"/>
      </c>
      <c r="Y32" s="21">
        <f t="shared" si="16"/>
      </c>
      <c r="AA32" s="11">
        <f t="shared" si="17"/>
      </c>
      <c r="AC32" s="21">
        <f t="shared" si="18"/>
      </c>
      <c r="AD32" s="22">
        <f t="shared" si="19"/>
      </c>
      <c r="AE32" s="21">
        <f t="shared" si="20"/>
      </c>
      <c r="AN32" s="19"/>
      <c r="AO32" s="19"/>
    </row>
    <row r="33" spans="2:41" s="11" customFormat="1" ht="12.75">
      <c r="B33" s="15"/>
      <c r="C33" s="16">
        <f>IF(B33="x",COUNTIF($B$5:$B33,"x"),"")</f>
      </c>
      <c r="D33" s="17" t="s">
        <v>61</v>
      </c>
      <c r="E33" s="18">
        <v>39194</v>
      </c>
      <c r="F33" s="18">
        <f t="shared" si="0"/>
        <v>39925</v>
      </c>
      <c r="H33" s="11">
        <f t="shared" si="1"/>
      </c>
      <c r="I33" s="19">
        <f t="shared" si="2"/>
      </c>
      <c r="J33" s="11">
        <f t="shared" si="3"/>
      </c>
      <c r="L33" s="11">
        <f t="shared" si="4"/>
      </c>
      <c r="M33" s="11">
        <f t="shared" si="5"/>
      </c>
      <c r="N33" s="19">
        <f t="shared" si="6"/>
      </c>
      <c r="O33" s="19">
        <f t="shared" si="7"/>
      </c>
      <c r="P33" s="20">
        <f t="shared" si="8"/>
      </c>
      <c r="Q33" s="11">
        <f t="shared" si="21"/>
      </c>
      <c r="R33" s="21">
        <f t="shared" si="9"/>
      </c>
      <c r="S33" s="22">
        <f t="shared" si="10"/>
      </c>
      <c r="T33" s="21">
        <f t="shared" si="11"/>
      </c>
      <c r="U33" s="11">
        <f t="shared" si="12"/>
      </c>
      <c r="V33" s="11">
        <f t="shared" si="13"/>
      </c>
      <c r="W33" s="22">
        <f t="shared" si="14"/>
      </c>
      <c r="X33" s="22">
        <f t="shared" si="15"/>
      </c>
      <c r="Y33" s="21">
        <f t="shared" si="16"/>
      </c>
      <c r="AA33" s="11">
        <f t="shared" si="17"/>
      </c>
      <c r="AC33" s="21">
        <f t="shared" si="18"/>
      </c>
      <c r="AD33" s="22">
        <f t="shared" si="19"/>
      </c>
      <c r="AE33" s="21">
        <f t="shared" si="20"/>
      </c>
      <c r="AN33" s="19"/>
      <c r="AO33" s="19"/>
    </row>
    <row r="34" spans="2:41" s="11" customFormat="1" ht="12.75">
      <c r="B34" s="15"/>
      <c r="C34" s="16">
        <f>IF(B34="x",COUNTIF($B$5:$B34,"x"),"")</f>
      </c>
      <c r="D34" s="17" t="s">
        <v>62</v>
      </c>
      <c r="E34" s="18">
        <v>39387</v>
      </c>
      <c r="F34" s="18">
        <f t="shared" si="0"/>
        <v>40118</v>
      </c>
      <c r="H34" s="11">
        <f t="shared" si="1"/>
      </c>
      <c r="I34" s="19">
        <f t="shared" si="2"/>
      </c>
      <c r="J34" s="11">
        <f t="shared" si="3"/>
      </c>
      <c r="L34" s="11">
        <f t="shared" si="4"/>
      </c>
      <c r="M34" s="11">
        <f t="shared" si="5"/>
      </c>
      <c r="N34" s="19">
        <f t="shared" si="6"/>
      </c>
      <c r="O34" s="19">
        <f t="shared" si="7"/>
      </c>
      <c r="P34" s="20">
        <f t="shared" si="8"/>
      </c>
      <c r="Q34" s="11">
        <f t="shared" si="21"/>
      </c>
      <c r="R34" s="21">
        <f t="shared" si="9"/>
      </c>
      <c r="S34" s="22">
        <f t="shared" si="10"/>
      </c>
      <c r="T34" s="21">
        <f t="shared" si="11"/>
      </c>
      <c r="U34" s="11">
        <f t="shared" si="12"/>
      </c>
      <c r="V34" s="11">
        <f t="shared" si="13"/>
      </c>
      <c r="W34" s="22">
        <f t="shared" si="14"/>
      </c>
      <c r="X34" s="22">
        <f t="shared" si="15"/>
      </c>
      <c r="Y34" s="21">
        <f t="shared" si="16"/>
      </c>
      <c r="AA34" s="11">
        <f t="shared" si="17"/>
      </c>
      <c r="AC34" s="21">
        <f t="shared" si="18"/>
      </c>
      <c r="AD34" s="22">
        <f t="shared" si="19"/>
      </c>
      <c r="AE34" s="21">
        <f t="shared" si="20"/>
      </c>
      <c r="AN34" s="19"/>
      <c r="AO34" s="19"/>
    </row>
    <row r="35" spans="2:41" s="11" customFormat="1" ht="12.75">
      <c r="B35" s="15"/>
      <c r="C35" s="16">
        <f>IF(B35="x",COUNTIF($B$5:$B35,"x"),"")</f>
      </c>
      <c r="D35" s="17" t="s">
        <v>63</v>
      </c>
      <c r="E35" s="18">
        <v>39333</v>
      </c>
      <c r="F35" s="18">
        <f t="shared" si="0"/>
        <v>40064</v>
      </c>
      <c r="H35" s="11">
        <f t="shared" si="1"/>
      </c>
      <c r="I35" s="19">
        <f t="shared" si="2"/>
      </c>
      <c r="J35" s="11">
        <f t="shared" si="3"/>
      </c>
      <c r="L35" s="11">
        <f t="shared" si="4"/>
      </c>
      <c r="M35" s="11">
        <f t="shared" si="5"/>
      </c>
      <c r="N35" s="19">
        <f t="shared" si="6"/>
      </c>
      <c r="O35" s="19">
        <f t="shared" si="7"/>
      </c>
      <c r="P35" s="20">
        <f t="shared" si="8"/>
      </c>
      <c r="Q35" s="11">
        <f t="shared" si="21"/>
      </c>
      <c r="R35" s="21">
        <f t="shared" si="9"/>
      </c>
      <c r="S35" s="22">
        <f t="shared" si="10"/>
      </c>
      <c r="T35" s="21">
        <f t="shared" si="11"/>
      </c>
      <c r="U35" s="11">
        <f t="shared" si="12"/>
      </c>
      <c r="V35" s="11">
        <f t="shared" si="13"/>
      </c>
      <c r="W35" s="22">
        <f t="shared" si="14"/>
      </c>
      <c r="X35" s="22">
        <f t="shared" si="15"/>
      </c>
      <c r="Y35" s="21">
        <f t="shared" si="16"/>
      </c>
      <c r="AA35" s="11">
        <f t="shared" si="17"/>
      </c>
      <c r="AC35" s="21">
        <f t="shared" si="18"/>
      </c>
      <c r="AD35" s="22">
        <f t="shared" si="19"/>
      </c>
      <c r="AE35" s="21">
        <f t="shared" si="20"/>
      </c>
      <c r="AN35" s="19"/>
      <c r="AO35" s="19"/>
    </row>
    <row r="36" spans="2:41" s="11" customFormat="1" ht="12.75">
      <c r="B36" s="15"/>
      <c r="C36" s="16">
        <f>IF(B36="x",COUNTIF($B$5:$B36,"x"),"")</f>
      </c>
      <c r="D36" s="17" t="s">
        <v>64</v>
      </c>
      <c r="E36" s="18">
        <v>39299</v>
      </c>
      <c r="F36" s="18">
        <f t="shared" si="0"/>
        <v>40030</v>
      </c>
      <c r="H36" s="11">
        <f t="shared" si="1"/>
      </c>
      <c r="I36" s="19">
        <f t="shared" si="2"/>
      </c>
      <c r="J36" s="11">
        <f t="shared" si="3"/>
      </c>
      <c r="L36" s="11">
        <f t="shared" si="4"/>
      </c>
      <c r="M36" s="11">
        <f t="shared" si="5"/>
      </c>
      <c r="N36" s="19">
        <f t="shared" si="6"/>
      </c>
      <c r="O36" s="19">
        <f t="shared" si="7"/>
      </c>
      <c r="P36" s="20">
        <f t="shared" si="8"/>
      </c>
      <c r="Q36" s="11">
        <f t="shared" si="21"/>
      </c>
      <c r="R36" s="21">
        <f t="shared" si="9"/>
      </c>
      <c r="S36" s="22">
        <f t="shared" si="10"/>
      </c>
      <c r="T36" s="21">
        <f t="shared" si="11"/>
      </c>
      <c r="U36" s="11">
        <f t="shared" si="12"/>
      </c>
      <c r="V36" s="11">
        <f t="shared" si="13"/>
      </c>
      <c r="W36" s="22">
        <f t="shared" si="14"/>
      </c>
      <c r="X36" s="22">
        <f t="shared" si="15"/>
      </c>
      <c r="Y36" s="21">
        <f t="shared" si="16"/>
      </c>
      <c r="AA36" s="11">
        <f t="shared" si="17"/>
      </c>
      <c r="AC36" s="21">
        <f t="shared" si="18"/>
      </c>
      <c r="AD36" s="22">
        <f t="shared" si="19"/>
      </c>
      <c r="AE36" s="21">
        <f t="shared" si="20"/>
      </c>
      <c r="AN36" s="19"/>
      <c r="AO36" s="19"/>
    </row>
    <row r="37" spans="2:41" s="11" customFormat="1" ht="12.75">
      <c r="B37" s="15"/>
      <c r="C37" s="16">
        <f>IF(B37="x",COUNTIF($B$5:$B37,"x"),"")</f>
      </c>
      <c r="D37" s="17" t="s">
        <v>65</v>
      </c>
      <c r="E37" s="18">
        <v>39328</v>
      </c>
      <c r="F37" s="18">
        <f t="shared" si="0"/>
        <v>40059</v>
      </c>
      <c r="H37" s="11">
        <f t="shared" si="1"/>
      </c>
      <c r="I37" s="19">
        <f t="shared" si="2"/>
      </c>
      <c r="J37" s="11">
        <f t="shared" si="3"/>
      </c>
      <c r="L37" s="11">
        <f t="shared" si="4"/>
      </c>
      <c r="M37" s="11">
        <f t="shared" si="5"/>
      </c>
      <c r="N37" s="19">
        <f t="shared" si="6"/>
      </c>
      <c r="O37" s="19">
        <f t="shared" si="7"/>
      </c>
      <c r="P37" s="20">
        <f t="shared" si="8"/>
      </c>
      <c r="Q37" s="11">
        <f t="shared" si="21"/>
      </c>
      <c r="R37" s="21">
        <f t="shared" si="9"/>
      </c>
      <c r="S37" s="22">
        <f t="shared" si="10"/>
      </c>
      <c r="T37" s="21">
        <f t="shared" si="11"/>
      </c>
      <c r="U37" s="11">
        <f t="shared" si="12"/>
      </c>
      <c r="V37" s="11">
        <f t="shared" si="13"/>
      </c>
      <c r="W37" s="22">
        <f t="shared" si="14"/>
      </c>
      <c r="X37" s="22">
        <f t="shared" si="15"/>
      </c>
      <c r="Y37" s="21">
        <f t="shared" si="16"/>
      </c>
      <c r="AA37" s="11">
        <f t="shared" si="17"/>
      </c>
      <c r="AC37" s="21">
        <f t="shared" si="18"/>
      </c>
      <c r="AD37" s="22">
        <f t="shared" si="19"/>
      </c>
      <c r="AE37" s="21">
        <f t="shared" si="20"/>
      </c>
      <c r="AN37" s="19"/>
      <c r="AO37" s="19"/>
    </row>
    <row r="38" spans="2:41" s="11" customFormat="1" ht="12.75">
      <c r="B38" s="15"/>
      <c r="C38" s="16">
        <f>IF(B38="x",COUNTIF($B$5:$B38,"x"),"")</f>
      </c>
      <c r="D38" s="17" t="s">
        <v>66</v>
      </c>
      <c r="E38" s="18">
        <v>39254</v>
      </c>
      <c r="F38" s="18">
        <f t="shared" si="0"/>
        <v>39985</v>
      </c>
      <c r="H38" s="11">
        <f t="shared" si="1"/>
      </c>
      <c r="I38" s="19">
        <f t="shared" si="2"/>
      </c>
      <c r="J38" s="11">
        <f t="shared" si="3"/>
      </c>
      <c r="L38" s="11">
        <f t="shared" si="4"/>
      </c>
      <c r="M38" s="11">
        <f t="shared" si="5"/>
      </c>
      <c r="N38" s="19">
        <f t="shared" si="6"/>
      </c>
      <c r="O38" s="19">
        <f t="shared" si="7"/>
      </c>
      <c r="P38" s="20">
        <f t="shared" si="8"/>
      </c>
      <c r="Q38" s="11">
        <f t="shared" si="21"/>
      </c>
      <c r="R38" s="21">
        <f t="shared" si="9"/>
      </c>
      <c r="S38" s="22">
        <f t="shared" si="10"/>
      </c>
      <c r="T38" s="21">
        <f t="shared" si="11"/>
      </c>
      <c r="U38" s="11">
        <f t="shared" si="12"/>
      </c>
      <c r="V38" s="11">
        <f t="shared" si="13"/>
      </c>
      <c r="W38" s="22">
        <f t="shared" si="14"/>
      </c>
      <c r="X38" s="22">
        <f t="shared" si="15"/>
      </c>
      <c r="Y38" s="21">
        <f t="shared" si="16"/>
      </c>
      <c r="AA38" s="11">
        <f t="shared" si="17"/>
      </c>
      <c r="AC38" s="21">
        <f t="shared" si="18"/>
      </c>
      <c r="AD38" s="22">
        <f t="shared" si="19"/>
      </c>
      <c r="AE38" s="21">
        <f t="shared" si="20"/>
      </c>
      <c r="AH38" s="27"/>
      <c r="AN38" s="19"/>
      <c r="AO38" s="19"/>
    </row>
    <row r="39" spans="2:41" s="11" customFormat="1" ht="12.75">
      <c r="B39" s="15"/>
      <c r="C39" s="16">
        <f>IF(B39="x",COUNTIF($B$5:$B39,"x"),"")</f>
      </c>
      <c r="D39" s="17" t="s">
        <v>67</v>
      </c>
      <c r="E39" s="18">
        <v>39192</v>
      </c>
      <c r="F39" s="18">
        <f t="shared" si="0"/>
        <v>39923</v>
      </c>
      <c r="H39" s="11">
        <f t="shared" si="1"/>
      </c>
      <c r="I39" s="19">
        <f t="shared" si="2"/>
      </c>
      <c r="J39" s="11">
        <f t="shared" si="3"/>
      </c>
      <c r="L39" s="11">
        <f t="shared" si="4"/>
      </c>
      <c r="M39" s="11">
        <f t="shared" si="5"/>
      </c>
      <c r="N39" s="19">
        <f t="shared" si="6"/>
      </c>
      <c r="O39" s="19">
        <f t="shared" si="7"/>
      </c>
      <c r="P39" s="20">
        <f t="shared" si="8"/>
      </c>
      <c r="Q39" s="11">
        <f t="shared" si="21"/>
      </c>
      <c r="R39" s="21">
        <f t="shared" si="9"/>
      </c>
      <c r="S39" s="22">
        <f t="shared" si="10"/>
      </c>
      <c r="T39" s="21">
        <f t="shared" si="11"/>
      </c>
      <c r="U39" s="11">
        <f t="shared" si="12"/>
      </c>
      <c r="V39" s="11">
        <f t="shared" si="13"/>
      </c>
      <c r="W39" s="22">
        <f t="shared" si="14"/>
      </c>
      <c r="X39" s="22">
        <f t="shared" si="15"/>
      </c>
      <c r="Y39" s="21">
        <f t="shared" si="16"/>
      </c>
      <c r="AA39" s="11">
        <f t="shared" si="17"/>
      </c>
      <c r="AC39" s="21">
        <f t="shared" si="18"/>
      </c>
      <c r="AD39" s="22">
        <f t="shared" si="19"/>
      </c>
      <c r="AE39" s="21">
        <f t="shared" si="20"/>
      </c>
      <c r="AH39" s="27"/>
      <c r="AN39" s="19"/>
      <c r="AO39" s="19"/>
    </row>
    <row r="40" spans="2:41" s="11" customFormat="1" ht="12.75">
      <c r="B40" s="15"/>
      <c r="C40" s="16">
        <f>IF(B40="x",COUNTIF($B$5:$B40,"x"),"")</f>
      </c>
      <c r="D40" s="17" t="s">
        <v>68</v>
      </c>
      <c r="E40" s="18">
        <v>39381</v>
      </c>
      <c r="F40" s="18">
        <f t="shared" si="0"/>
        <v>40112</v>
      </c>
      <c r="H40" s="11">
        <f t="shared" si="1"/>
      </c>
      <c r="I40" s="19">
        <f t="shared" si="2"/>
      </c>
      <c r="J40" s="11">
        <f t="shared" si="3"/>
      </c>
      <c r="L40" s="11">
        <f t="shared" si="4"/>
      </c>
      <c r="M40" s="11">
        <f t="shared" si="5"/>
      </c>
      <c r="N40" s="19">
        <f t="shared" si="6"/>
      </c>
      <c r="O40" s="19">
        <f t="shared" si="7"/>
      </c>
      <c r="P40" s="20">
        <f t="shared" si="8"/>
      </c>
      <c r="Q40" s="11">
        <f t="shared" si="21"/>
      </c>
      <c r="R40" s="21">
        <f t="shared" si="9"/>
      </c>
      <c r="S40" s="22">
        <f t="shared" si="10"/>
      </c>
      <c r="T40" s="21">
        <f t="shared" si="11"/>
      </c>
      <c r="U40" s="11">
        <f t="shared" si="12"/>
      </c>
      <c r="V40" s="11">
        <f t="shared" si="13"/>
      </c>
      <c r="W40" s="22">
        <f t="shared" si="14"/>
      </c>
      <c r="X40" s="22">
        <f t="shared" si="15"/>
      </c>
      <c r="Y40" s="21">
        <f t="shared" si="16"/>
      </c>
      <c r="AA40" s="11">
        <f t="shared" si="17"/>
      </c>
      <c r="AC40" s="21">
        <f t="shared" si="18"/>
      </c>
      <c r="AD40" s="22">
        <f t="shared" si="19"/>
      </c>
      <c r="AE40" s="21">
        <f t="shared" si="20"/>
      </c>
      <c r="AH40" s="27"/>
      <c r="AN40" s="19"/>
      <c r="AO40" s="19"/>
    </row>
    <row r="41" spans="2:41" s="11" customFormat="1" ht="12.75">
      <c r="B41" s="15"/>
      <c r="C41" s="16">
        <f>IF(B41="x",COUNTIF($B$5:$B41,"x"),"")</f>
      </c>
      <c r="D41" s="17" t="s">
        <v>69</v>
      </c>
      <c r="E41" s="18">
        <v>39192</v>
      </c>
      <c r="F41" s="18">
        <f t="shared" si="0"/>
        <v>39923</v>
      </c>
      <c r="H41" s="11">
        <f t="shared" si="1"/>
      </c>
      <c r="I41" s="19">
        <f t="shared" si="2"/>
      </c>
      <c r="J41" s="11">
        <f t="shared" si="3"/>
      </c>
      <c r="L41" s="11">
        <f t="shared" si="4"/>
      </c>
      <c r="M41" s="11">
        <f t="shared" si="5"/>
      </c>
      <c r="N41" s="19">
        <f t="shared" si="6"/>
      </c>
      <c r="O41" s="19">
        <f t="shared" si="7"/>
      </c>
      <c r="P41" s="20">
        <f t="shared" si="8"/>
      </c>
      <c r="Q41" s="11">
        <f t="shared" si="21"/>
      </c>
      <c r="R41" s="21">
        <f t="shared" si="9"/>
      </c>
      <c r="S41" s="22">
        <f t="shared" si="10"/>
      </c>
      <c r="T41" s="21">
        <f t="shared" si="11"/>
      </c>
      <c r="U41" s="11">
        <f t="shared" si="12"/>
      </c>
      <c r="V41" s="11">
        <f t="shared" si="13"/>
      </c>
      <c r="W41" s="22">
        <f t="shared" si="14"/>
      </c>
      <c r="X41" s="22">
        <f t="shared" si="15"/>
      </c>
      <c r="Y41" s="21">
        <f t="shared" si="16"/>
      </c>
      <c r="AA41" s="11">
        <f t="shared" si="17"/>
      </c>
      <c r="AC41" s="21">
        <f t="shared" si="18"/>
      </c>
      <c r="AD41" s="22">
        <f t="shared" si="19"/>
      </c>
      <c r="AE41" s="21">
        <f t="shared" si="20"/>
      </c>
      <c r="AH41" s="27"/>
      <c r="AN41" s="19"/>
      <c r="AO41" s="19"/>
    </row>
    <row r="42" spans="2:41" s="11" customFormat="1" ht="12.75">
      <c r="B42" s="15"/>
      <c r="C42" s="16">
        <f>IF(B42="x",COUNTIF($B$5:$B42,"x"),"")</f>
      </c>
      <c r="D42" s="17" t="s">
        <v>70</v>
      </c>
      <c r="E42" s="18">
        <v>39416</v>
      </c>
      <c r="F42" s="18">
        <f t="shared" si="0"/>
        <v>40147</v>
      </c>
      <c r="H42" s="11">
        <f t="shared" si="1"/>
      </c>
      <c r="I42" s="19">
        <f t="shared" si="2"/>
      </c>
      <c r="J42" s="11">
        <f t="shared" si="3"/>
      </c>
      <c r="L42" s="11">
        <f t="shared" si="4"/>
      </c>
      <c r="M42" s="11">
        <f t="shared" si="5"/>
      </c>
      <c r="N42" s="19">
        <f t="shared" si="6"/>
      </c>
      <c r="O42" s="19">
        <f t="shared" si="7"/>
      </c>
      <c r="P42" s="20">
        <f t="shared" si="8"/>
      </c>
      <c r="Q42" s="11">
        <f t="shared" si="21"/>
      </c>
      <c r="R42" s="21">
        <f t="shared" si="9"/>
      </c>
      <c r="S42" s="22">
        <f t="shared" si="10"/>
      </c>
      <c r="T42" s="21">
        <f t="shared" si="11"/>
      </c>
      <c r="U42" s="11">
        <f t="shared" si="12"/>
      </c>
      <c r="V42" s="11">
        <f t="shared" si="13"/>
      </c>
      <c r="W42" s="22">
        <f t="shared" si="14"/>
      </c>
      <c r="X42" s="22">
        <f t="shared" si="15"/>
      </c>
      <c r="Y42" s="21">
        <f t="shared" si="16"/>
      </c>
      <c r="AA42" s="11">
        <f t="shared" si="17"/>
      </c>
      <c r="AC42" s="21">
        <f t="shared" si="18"/>
      </c>
      <c r="AD42" s="22">
        <f t="shared" si="19"/>
      </c>
      <c r="AE42" s="21">
        <f t="shared" si="20"/>
      </c>
      <c r="AH42" s="28"/>
      <c r="AN42" s="19"/>
      <c r="AO42" s="19"/>
    </row>
    <row r="43" spans="2:41" s="11" customFormat="1" ht="12.75">
      <c r="B43" s="15"/>
      <c r="C43" s="16">
        <f>IF(B43="x",COUNTIF($B$5:$B43,"x"),"")</f>
      </c>
      <c r="D43" s="17" t="s">
        <v>71</v>
      </c>
      <c r="E43" s="18">
        <v>39273</v>
      </c>
      <c r="F43" s="18">
        <f t="shared" si="0"/>
        <v>40004</v>
      </c>
      <c r="H43" s="11">
        <f t="shared" si="1"/>
      </c>
      <c r="I43" s="19">
        <f t="shared" si="2"/>
      </c>
      <c r="J43" s="11">
        <f t="shared" si="3"/>
      </c>
      <c r="L43" s="11">
        <f t="shared" si="4"/>
      </c>
      <c r="M43" s="11">
        <f t="shared" si="5"/>
      </c>
      <c r="N43" s="19">
        <f t="shared" si="6"/>
      </c>
      <c r="O43" s="19">
        <f t="shared" si="7"/>
      </c>
      <c r="P43" s="20">
        <f t="shared" si="8"/>
      </c>
      <c r="Q43" s="11">
        <f t="shared" si="21"/>
      </c>
      <c r="R43" s="21">
        <f t="shared" si="9"/>
      </c>
      <c r="S43" s="22">
        <f t="shared" si="10"/>
      </c>
      <c r="T43" s="21">
        <f t="shared" si="11"/>
      </c>
      <c r="U43" s="11">
        <f t="shared" si="12"/>
      </c>
      <c r="V43" s="11">
        <f t="shared" si="13"/>
      </c>
      <c r="W43" s="22">
        <f t="shared" si="14"/>
      </c>
      <c r="X43" s="22">
        <f t="shared" si="15"/>
      </c>
      <c r="Y43" s="21">
        <f t="shared" si="16"/>
      </c>
      <c r="AA43" s="11">
        <f t="shared" si="17"/>
      </c>
      <c r="AC43" s="21">
        <f t="shared" si="18"/>
      </c>
      <c r="AD43" s="22">
        <f t="shared" si="19"/>
      </c>
      <c r="AE43" s="21">
        <f t="shared" si="20"/>
      </c>
      <c r="AH43" s="27"/>
      <c r="AN43" s="19"/>
      <c r="AO43" s="19"/>
    </row>
    <row r="44" spans="2:41" s="11" customFormat="1" ht="12.75">
      <c r="B44" s="15"/>
      <c r="C44" s="16">
        <f>IF(B44="x",COUNTIF($B$5:$B44,"x"),"")</f>
      </c>
      <c r="D44" s="17" t="s">
        <v>72</v>
      </c>
      <c r="E44" s="18">
        <v>39273</v>
      </c>
      <c r="F44" s="18">
        <f t="shared" si="0"/>
        <v>40004</v>
      </c>
      <c r="H44" s="11">
        <f t="shared" si="1"/>
      </c>
      <c r="I44" s="19">
        <f t="shared" si="2"/>
      </c>
      <c r="J44" s="11">
        <f t="shared" si="3"/>
      </c>
      <c r="L44" s="11">
        <f t="shared" si="4"/>
      </c>
      <c r="M44" s="11">
        <f t="shared" si="5"/>
      </c>
      <c r="N44" s="19">
        <f t="shared" si="6"/>
      </c>
      <c r="O44" s="19">
        <f t="shared" si="7"/>
      </c>
      <c r="P44" s="20">
        <f t="shared" si="8"/>
      </c>
      <c r="Q44" s="11">
        <f t="shared" si="21"/>
      </c>
      <c r="R44" s="21">
        <f t="shared" si="9"/>
      </c>
      <c r="S44" s="22">
        <f t="shared" si="10"/>
      </c>
      <c r="T44" s="21">
        <f t="shared" si="11"/>
      </c>
      <c r="U44" s="11">
        <f t="shared" si="12"/>
      </c>
      <c r="V44" s="11">
        <f t="shared" si="13"/>
      </c>
      <c r="W44" s="22">
        <f t="shared" si="14"/>
      </c>
      <c r="X44" s="22">
        <f t="shared" si="15"/>
      </c>
      <c r="Y44" s="21">
        <f t="shared" si="16"/>
      </c>
      <c r="AA44" s="11">
        <f t="shared" si="17"/>
      </c>
      <c r="AC44" s="21">
        <f t="shared" si="18"/>
      </c>
      <c r="AD44" s="22">
        <f t="shared" si="19"/>
      </c>
      <c r="AE44" s="21">
        <f t="shared" si="20"/>
      </c>
      <c r="AH44" s="27"/>
      <c r="AN44" s="19"/>
      <c r="AO44" s="19"/>
    </row>
    <row r="45" spans="2:41" s="11" customFormat="1" ht="12.75">
      <c r="B45" s="15"/>
      <c r="C45" s="16">
        <f>IF(B45="x",COUNTIF($B$5:$B45,"x"),"")</f>
      </c>
      <c r="D45" s="17" t="s">
        <v>73</v>
      </c>
      <c r="E45" s="18">
        <v>39416</v>
      </c>
      <c r="F45" s="18">
        <f t="shared" si="0"/>
        <v>40147</v>
      </c>
      <c r="H45" s="11">
        <f t="shared" si="1"/>
      </c>
      <c r="I45" s="19">
        <f t="shared" si="2"/>
      </c>
      <c r="J45" s="11">
        <f t="shared" si="3"/>
      </c>
      <c r="L45" s="11">
        <f t="shared" si="4"/>
      </c>
      <c r="M45" s="11">
        <f t="shared" si="5"/>
      </c>
      <c r="N45" s="19">
        <f t="shared" si="6"/>
      </c>
      <c r="O45" s="19">
        <f t="shared" si="7"/>
      </c>
      <c r="P45" s="20">
        <f t="shared" si="8"/>
      </c>
      <c r="Q45" s="11">
        <f t="shared" si="21"/>
      </c>
      <c r="R45" s="21">
        <f t="shared" si="9"/>
      </c>
      <c r="S45" s="22">
        <f t="shared" si="10"/>
      </c>
      <c r="T45" s="21">
        <f t="shared" si="11"/>
      </c>
      <c r="U45" s="11">
        <f t="shared" si="12"/>
      </c>
      <c r="V45" s="11">
        <f t="shared" si="13"/>
      </c>
      <c r="W45" s="22">
        <f t="shared" si="14"/>
      </c>
      <c r="X45" s="22">
        <f t="shared" si="15"/>
      </c>
      <c r="Y45" s="21">
        <f t="shared" si="16"/>
      </c>
      <c r="AA45" s="11">
        <f t="shared" si="17"/>
      </c>
      <c r="AC45" s="21">
        <f t="shared" si="18"/>
      </c>
      <c r="AD45" s="22">
        <f t="shared" si="19"/>
      </c>
      <c r="AE45" s="21">
        <f t="shared" si="20"/>
      </c>
      <c r="AN45" s="19"/>
      <c r="AO45" s="19"/>
    </row>
    <row r="46" spans="2:41" s="11" customFormat="1" ht="12.75">
      <c r="B46" s="15"/>
      <c r="C46" s="16">
        <f>IF(B46="x",COUNTIF($B$5:$B46,"x"),"")</f>
      </c>
      <c r="D46" s="17" t="s">
        <v>74</v>
      </c>
      <c r="E46" s="18">
        <v>39423</v>
      </c>
      <c r="F46" s="18">
        <f t="shared" si="0"/>
        <v>40154</v>
      </c>
      <c r="H46" s="11">
        <f t="shared" si="1"/>
      </c>
      <c r="I46" s="19">
        <f t="shared" si="2"/>
      </c>
      <c r="J46" s="11">
        <f t="shared" si="3"/>
      </c>
      <c r="L46" s="11">
        <f t="shared" si="4"/>
      </c>
      <c r="M46" s="11">
        <f t="shared" si="5"/>
      </c>
      <c r="N46" s="19">
        <f t="shared" si="6"/>
      </c>
      <c r="O46" s="19">
        <f t="shared" si="7"/>
      </c>
      <c r="P46" s="20">
        <f t="shared" si="8"/>
      </c>
      <c r="Q46" s="11">
        <f t="shared" si="21"/>
      </c>
      <c r="R46" s="21">
        <f t="shared" si="9"/>
      </c>
      <c r="S46" s="22">
        <f t="shared" si="10"/>
      </c>
      <c r="T46" s="21">
        <f t="shared" si="11"/>
      </c>
      <c r="U46" s="11">
        <f t="shared" si="12"/>
      </c>
      <c r="V46" s="11">
        <f t="shared" si="13"/>
      </c>
      <c r="W46" s="22">
        <f t="shared" si="14"/>
      </c>
      <c r="X46" s="22">
        <f t="shared" si="15"/>
      </c>
      <c r="Y46" s="21">
        <f t="shared" si="16"/>
      </c>
      <c r="AA46" s="11">
        <f t="shared" si="17"/>
      </c>
      <c r="AC46" s="21">
        <f t="shared" si="18"/>
      </c>
      <c r="AD46" s="22">
        <f t="shared" si="19"/>
      </c>
      <c r="AE46" s="21">
        <f t="shared" si="20"/>
      </c>
      <c r="AH46" s="27"/>
      <c r="AN46" s="19"/>
      <c r="AO46" s="19"/>
    </row>
    <row r="47" spans="2:41" s="11" customFormat="1" ht="12.75">
      <c r="B47" s="15"/>
      <c r="C47" s="16">
        <f>IF(B47="x",COUNTIF($B$5:$B47,"x"),"")</f>
      </c>
      <c r="D47" s="17" t="s">
        <v>75</v>
      </c>
      <c r="E47" s="18">
        <v>39423</v>
      </c>
      <c r="F47" s="18">
        <f t="shared" si="0"/>
        <v>40154</v>
      </c>
      <c r="H47" s="11">
        <f t="shared" si="1"/>
      </c>
      <c r="I47" s="19">
        <f t="shared" si="2"/>
      </c>
      <c r="J47" s="11">
        <f t="shared" si="3"/>
      </c>
      <c r="L47" s="11">
        <f t="shared" si="4"/>
      </c>
      <c r="M47" s="11">
        <f t="shared" si="5"/>
      </c>
      <c r="N47" s="19">
        <f t="shared" si="6"/>
      </c>
      <c r="O47" s="19">
        <f t="shared" si="7"/>
      </c>
      <c r="P47" s="20">
        <f t="shared" si="8"/>
      </c>
      <c r="Q47" s="11">
        <f t="shared" si="21"/>
      </c>
      <c r="R47" s="21">
        <f t="shared" si="9"/>
      </c>
      <c r="S47" s="22">
        <f t="shared" si="10"/>
      </c>
      <c r="T47" s="21">
        <f t="shared" si="11"/>
      </c>
      <c r="U47" s="11">
        <f t="shared" si="12"/>
      </c>
      <c r="V47" s="11">
        <f t="shared" si="13"/>
      </c>
      <c r="W47" s="22">
        <f t="shared" si="14"/>
      </c>
      <c r="X47" s="22">
        <f t="shared" si="15"/>
      </c>
      <c r="Y47" s="21">
        <f t="shared" si="16"/>
      </c>
      <c r="AA47" s="11">
        <f t="shared" si="17"/>
      </c>
      <c r="AC47" s="21">
        <f t="shared" si="18"/>
      </c>
      <c r="AD47" s="22">
        <f t="shared" si="19"/>
      </c>
      <c r="AE47" s="21">
        <f t="shared" si="20"/>
      </c>
      <c r="AN47" s="19"/>
      <c r="AO47" s="19"/>
    </row>
    <row r="48" spans="2:41" s="11" customFormat="1" ht="12.75">
      <c r="B48" s="15"/>
      <c r="C48" s="16">
        <f>IF(B48="x",COUNTIF($B$5:$B48,"x"),"")</f>
      </c>
      <c r="D48" s="17" t="s">
        <v>76</v>
      </c>
      <c r="E48" s="18">
        <v>39334</v>
      </c>
      <c r="F48" s="18">
        <f t="shared" si="0"/>
        <v>40065</v>
      </c>
      <c r="H48" s="11">
        <f t="shared" si="1"/>
      </c>
      <c r="I48" s="19">
        <f t="shared" si="2"/>
      </c>
      <c r="J48" s="11">
        <f t="shared" si="3"/>
      </c>
      <c r="L48" s="11">
        <f t="shared" si="4"/>
      </c>
      <c r="M48" s="11">
        <f t="shared" si="5"/>
      </c>
      <c r="N48" s="19">
        <f t="shared" si="6"/>
      </c>
      <c r="O48" s="19">
        <f t="shared" si="7"/>
      </c>
      <c r="P48" s="20">
        <f t="shared" si="8"/>
      </c>
      <c r="Q48" s="11">
        <f t="shared" si="21"/>
      </c>
      <c r="R48" s="21">
        <f t="shared" si="9"/>
      </c>
      <c r="S48" s="22">
        <f t="shared" si="10"/>
      </c>
      <c r="T48" s="21">
        <f t="shared" si="11"/>
      </c>
      <c r="U48" s="11">
        <f t="shared" si="12"/>
      </c>
      <c r="V48" s="11">
        <f t="shared" si="13"/>
      </c>
      <c r="W48" s="22">
        <f t="shared" si="14"/>
      </c>
      <c r="X48" s="22">
        <f t="shared" si="15"/>
      </c>
      <c r="Y48" s="21">
        <f t="shared" si="16"/>
      </c>
      <c r="AA48" s="11">
        <f t="shared" si="17"/>
      </c>
      <c r="AC48" s="21">
        <f t="shared" si="18"/>
      </c>
      <c r="AD48" s="22">
        <f t="shared" si="19"/>
      </c>
      <c r="AE48" s="21">
        <f t="shared" si="20"/>
      </c>
      <c r="AN48" s="19"/>
      <c r="AO48" s="19"/>
    </row>
    <row r="49" spans="2:41" s="11" customFormat="1" ht="12.75">
      <c r="B49" s="15"/>
      <c r="C49" s="16">
        <f>IF(B49="x",COUNTIF($B$5:$B49,"x"),"")</f>
      </c>
      <c r="D49" s="17" t="s">
        <v>77</v>
      </c>
      <c r="E49" s="18">
        <v>39425</v>
      </c>
      <c r="F49" s="18">
        <f t="shared" si="0"/>
        <v>40156</v>
      </c>
      <c r="H49" s="11">
        <f t="shared" si="1"/>
      </c>
      <c r="I49" s="19">
        <f t="shared" si="2"/>
      </c>
      <c r="J49" s="11">
        <f t="shared" si="3"/>
      </c>
      <c r="L49" s="11">
        <f t="shared" si="4"/>
      </c>
      <c r="M49" s="11">
        <f t="shared" si="5"/>
      </c>
      <c r="N49" s="19">
        <f t="shared" si="6"/>
      </c>
      <c r="O49" s="19">
        <f t="shared" si="7"/>
      </c>
      <c r="P49" s="20">
        <f t="shared" si="8"/>
      </c>
      <c r="Q49" s="11">
        <f t="shared" si="21"/>
      </c>
      <c r="R49" s="21">
        <f t="shared" si="9"/>
      </c>
      <c r="S49" s="22">
        <f t="shared" si="10"/>
      </c>
      <c r="T49" s="21">
        <f t="shared" si="11"/>
      </c>
      <c r="U49" s="11">
        <f t="shared" si="12"/>
      </c>
      <c r="V49" s="11">
        <f t="shared" si="13"/>
      </c>
      <c r="W49" s="22">
        <f t="shared" si="14"/>
      </c>
      <c r="X49" s="22">
        <f t="shared" si="15"/>
      </c>
      <c r="Y49" s="21">
        <f t="shared" si="16"/>
      </c>
      <c r="AA49" s="11">
        <f t="shared" si="17"/>
      </c>
      <c r="AC49" s="21">
        <f t="shared" si="18"/>
      </c>
      <c r="AD49" s="22">
        <f t="shared" si="19"/>
      </c>
      <c r="AE49" s="21">
        <f t="shared" si="20"/>
      </c>
      <c r="AN49" s="19"/>
      <c r="AO49" s="19"/>
    </row>
    <row r="50" spans="2:41" s="11" customFormat="1" ht="12.75">
      <c r="B50" s="15"/>
      <c r="C50" s="16">
        <f>IF(B50="x",COUNTIF($B$5:$B50,"x"),"")</f>
      </c>
      <c r="D50" s="17" t="s">
        <v>78</v>
      </c>
      <c r="E50" s="18">
        <v>39193</v>
      </c>
      <c r="F50" s="18">
        <f t="shared" si="0"/>
        <v>39924</v>
      </c>
      <c r="H50" s="11">
        <f t="shared" si="1"/>
      </c>
      <c r="I50" s="19">
        <f t="shared" si="2"/>
      </c>
      <c r="J50" s="11">
        <f t="shared" si="3"/>
      </c>
      <c r="L50" s="11">
        <f t="shared" si="4"/>
      </c>
      <c r="M50" s="11">
        <f t="shared" si="5"/>
      </c>
      <c r="N50" s="19">
        <f t="shared" si="6"/>
      </c>
      <c r="O50" s="19">
        <f t="shared" si="7"/>
      </c>
      <c r="P50" s="20">
        <f t="shared" si="8"/>
      </c>
      <c r="Q50" s="11">
        <f t="shared" si="21"/>
      </c>
      <c r="R50" s="21">
        <f t="shared" si="9"/>
      </c>
      <c r="S50" s="22">
        <f t="shared" si="10"/>
      </c>
      <c r="T50" s="21">
        <f t="shared" si="11"/>
      </c>
      <c r="U50" s="11">
        <f t="shared" si="12"/>
      </c>
      <c r="V50" s="11">
        <f t="shared" si="13"/>
      </c>
      <c r="W50" s="22">
        <f t="shared" si="14"/>
      </c>
      <c r="X50" s="22">
        <f t="shared" si="15"/>
      </c>
      <c r="Y50" s="21">
        <f t="shared" si="16"/>
      </c>
      <c r="AA50" s="11">
        <f t="shared" si="17"/>
      </c>
      <c r="AC50" s="21">
        <f t="shared" si="18"/>
      </c>
      <c r="AD50" s="22">
        <f t="shared" si="19"/>
      </c>
      <c r="AE50" s="21">
        <f t="shared" si="20"/>
      </c>
      <c r="AN50" s="19"/>
      <c r="AO50" s="19"/>
    </row>
    <row r="51" spans="2:41" s="11" customFormat="1" ht="12.75">
      <c r="B51" s="15"/>
      <c r="C51" s="16">
        <f>IF(B51="x",COUNTIF($B$5:$B51,"x"),"")</f>
      </c>
      <c r="D51" s="17" t="s">
        <v>79</v>
      </c>
      <c r="E51" s="18">
        <v>39334</v>
      </c>
      <c r="F51" s="18">
        <f t="shared" si="0"/>
        <v>40065</v>
      </c>
      <c r="H51" s="11">
        <f t="shared" si="1"/>
      </c>
      <c r="I51" s="19">
        <f t="shared" si="2"/>
      </c>
      <c r="J51" s="11">
        <f t="shared" si="3"/>
      </c>
      <c r="L51" s="11">
        <f t="shared" si="4"/>
      </c>
      <c r="M51" s="11">
        <f t="shared" si="5"/>
      </c>
      <c r="N51" s="19">
        <f t="shared" si="6"/>
      </c>
      <c r="O51" s="19">
        <f t="shared" si="7"/>
      </c>
      <c r="P51" s="20">
        <f t="shared" si="8"/>
      </c>
      <c r="Q51" s="11">
        <f t="shared" si="21"/>
      </c>
      <c r="R51" s="21">
        <f t="shared" si="9"/>
      </c>
      <c r="S51" s="22">
        <f t="shared" si="10"/>
      </c>
      <c r="T51" s="21">
        <f t="shared" si="11"/>
      </c>
      <c r="U51" s="11">
        <f t="shared" si="12"/>
      </c>
      <c r="V51" s="11">
        <f t="shared" si="13"/>
      </c>
      <c r="W51" s="22">
        <f t="shared" si="14"/>
      </c>
      <c r="X51" s="22">
        <f t="shared" si="15"/>
      </c>
      <c r="Y51" s="21">
        <f t="shared" si="16"/>
      </c>
      <c r="AA51" s="11">
        <f t="shared" si="17"/>
      </c>
      <c r="AC51" s="21">
        <f t="shared" si="18"/>
      </c>
      <c r="AD51" s="22">
        <f t="shared" si="19"/>
      </c>
      <c r="AE51" s="21">
        <f t="shared" si="20"/>
      </c>
      <c r="AN51" s="19"/>
      <c r="AO51" s="19"/>
    </row>
    <row r="52" spans="2:41" s="11" customFormat="1" ht="12.75">
      <c r="B52" s="15"/>
      <c r="C52" s="16">
        <f>IF(B52="x",COUNTIF($B$5:$B52,"x"),"")</f>
      </c>
      <c r="D52" s="17" t="s">
        <v>80</v>
      </c>
      <c r="E52" s="18">
        <v>39193</v>
      </c>
      <c r="F52" s="18">
        <f t="shared" si="0"/>
        <v>39924</v>
      </c>
      <c r="H52" s="11">
        <f t="shared" si="1"/>
      </c>
      <c r="I52" s="19">
        <f t="shared" si="2"/>
      </c>
      <c r="J52" s="11">
        <f t="shared" si="3"/>
      </c>
      <c r="L52" s="11">
        <f t="shared" si="4"/>
      </c>
      <c r="M52" s="11">
        <f t="shared" si="5"/>
      </c>
      <c r="N52" s="19">
        <f t="shared" si="6"/>
      </c>
      <c r="O52" s="19">
        <f t="shared" si="7"/>
      </c>
      <c r="P52" s="20">
        <f t="shared" si="8"/>
      </c>
      <c r="Q52" s="11">
        <f t="shared" si="21"/>
      </c>
      <c r="R52" s="21">
        <f t="shared" si="9"/>
      </c>
      <c r="S52" s="22">
        <f t="shared" si="10"/>
      </c>
      <c r="T52" s="21">
        <f t="shared" si="11"/>
      </c>
      <c r="U52" s="11">
        <f t="shared" si="12"/>
      </c>
      <c r="V52" s="11">
        <f t="shared" si="13"/>
      </c>
      <c r="W52" s="22">
        <f t="shared" si="14"/>
      </c>
      <c r="X52" s="22">
        <f t="shared" si="15"/>
      </c>
      <c r="Y52" s="21">
        <f t="shared" si="16"/>
      </c>
      <c r="AA52" s="11">
        <f t="shared" si="17"/>
      </c>
      <c r="AC52" s="21">
        <f t="shared" si="18"/>
      </c>
      <c r="AD52" s="22">
        <f t="shared" si="19"/>
      </c>
      <c r="AE52" s="21">
        <f t="shared" si="20"/>
      </c>
      <c r="AN52" s="19"/>
      <c r="AO52" s="19"/>
    </row>
    <row r="53" spans="2:41" s="11" customFormat="1" ht="12.75">
      <c r="B53" s="15"/>
      <c r="C53" s="16">
        <f>IF(B53="x",COUNTIF($B$5:$B53,"x"),"")</f>
      </c>
      <c r="D53" s="17" t="s">
        <v>81</v>
      </c>
      <c r="E53" s="18">
        <v>39117</v>
      </c>
      <c r="F53" s="18">
        <f t="shared" si="0"/>
        <v>39848</v>
      </c>
      <c r="H53" s="11">
        <f t="shared" si="1"/>
      </c>
      <c r="I53" s="19">
        <f t="shared" si="2"/>
      </c>
      <c r="J53" s="11">
        <f t="shared" si="3"/>
      </c>
      <c r="L53" s="11">
        <f t="shared" si="4"/>
      </c>
      <c r="M53" s="11">
        <f t="shared" si="5"/>
      </c>
      <c r="N53" s="19">
        <f t="shared" si="6"/>
      </c>
      <c r="O53" s="19">
        <f t="shared" si="7"/>
      </c>
      <c r="P53" s="20">
        <f t="shared" si="8"/>
      </c>
      <c r="Q53" s="11">
        <f t="shared" si="21"/>
      </c>
      <c r="R53" s="21">
        <f t="shared" si="9"/>
      </c>
      <c r="S53" s="22">
        <f t="shared" si="10"/>
      </c>
      <c r="T53" s="21">
        <f t="shared" si="11"/>
      </c>
      <c r="U53" s="11">
        <f t="shared" si="12"/>
      </c>
      <c r="V53" s="11">
        <f t="shared" si="13"/>
      </c>
      <c r="W53" s="22">
        <f t="shared" si="14"/>
      </c>
      <c r="X53" s="22">
        <f t="shared" si="15"/>
      </c>
      <c r="Y53" s="21">
        <f t="shared" si="16"/>
      </c>
      <c r="AA53" s="11">
        <f t="shared" si="17"/>
      </c>
      <c r="AC53" s="21">
        <f t="shared" si="18"/>
      </c>
      <c r="AD53" s="22">
        <f t="shared" si="19"/>
      </c>
      <c r="AE53" s="21">
        <f t="shared" si="20"/>
      </c>
      <c r="AN53" s="19"/>
      <c r="AO53" s="19"/>
    </row>
    <row r="54" spans="2:41" s="11" customFormat="1" ht="12.75">
      <c r="B54" s="15"/>
      <c r="C54" s="16">
        <f>IF(B54="x",COUNTIF($B$5:$B54,"x"),"")</f>
      </c>
      <c r="D54" s="17" t="s">
        <v>82</v>
      </c>
      <c r="E54" s="18">
        <v>39117</v>
      </c>
      <c r="F54" s="18">
        <f t="shared" si="0"/>
        <v>39848</v>
      </c>
      <c r="H54" s="11">
        <f t="shared" si="1"/>
      </c>
      <c r="I54" s="19">
        <f t="shared" si="2"/>
      </c>
      <c r="J54" s="11">
        <f t="shared" si="3"/>
      </c>
      <c r="L54" s="11">
        <f t="shared" si="4"/>
      </c>
      <c r="M54" s="11">
        <f t="shared" si="5"/>
      </c>
      <c r="N54" s="19">
        <f t="shared" si="6"/>
      </c>
      <c r="O54" s="19">
        <f t="shared" si="7"/>
      </c>
      <c r="P54" s="20">
        <f t="shared" si="8"/>
      </c>
      <c r="Q54" s="11">
        <f t="shared" si="21"/>
      </c>
      <c r="R54" s="21">
        <f t="shared" si="9"/>
      </c>
      <c r="S54" s="22">
        <f t="shared" si="10"/>
      </c>
      <c r="T54" s="21">
        <f t="shared" si="11"/>
      </c>
      <c r="U54" s="11">
        <f t="shared" si="12"/>
      </c>
      <c r="V54" s="11">
        <f t="shared" si="13"/>
      </c>
      <c r="W54" s="22">
        <f t="shared" si="14"/>
      </c>
      <c r="X54" s="22">
        <f t="shared" si="15"/>
      </c>
      <c r="Y54" s="21">
        <f t="shared" si="16"/>
      </c>
      <c r="AA54" s="11">
        <f t="shared" si="17"/>
      </c>
      <c r="AC54" s="21">
        <f t="shared" si="18"/>
      </c>
      <c r="AD54" s="22">
        <f t="shared" si="19"/>
      </c>
      <c r="AE54" s="21">
        <f t="shared" si="20"/>
      </c>
      <c r="AN54" s="19"/>
      <c r="AO54" s="19"/>
    </row>
    <row r="55" spans="2:41" s="11" customFormat="1" ht="12.75">
      <c r="B55" s="15"/>
      <c r="C55" s="16">
        <f>IF(B55="x",COUNTIF($B$5:$B55,"x"),"")</f>
      </c>
      <c r="D55" s="17" t="s">
        <v>83</v>
      </c>
      <c r="E55" s="18">
        <v>39099</v>
      </c>
      <c r="F55" s="18">
        <f t="shared" si="0"/>
        <v>39830</v>
      </c>
      <c r="H55" s="11">
        <f t="shared" si="1"/>
      </c>
      <c r="I55" s="19">
        <f t="shared" si="2"/>
      </c>
      <c r="J55" s="11">
        <f t="shared" si="3"/>
      </c>
      <c r="L55" s="11">
        <f t="shared" si="4"/>
      </c>
      <c r="M55" s="11">
        <f t="shared" si="5"/>
      </c>
      <c r="N55" s="19">
        <f t="shared" si="6"/>
      </c>
      <c r="O55" s="19">
        <f t="shared" si="7"/>
      </c>
      <c r="P55" s="20">
        <f t="shared" si="8"/>
      </c>
      <c r="Q55" s="11">
        <f t="shared" si="21"/>
      </c>
      <c r="R55" s="21">
        <f t="shared" si="9"/>
      </c>
      <c r="S55" s="22">
        <f t="shared" si="10"/>
      </c>
      <c r="T55" s="21">
        <f t="shared" si="11"/>
      </c>
      <c r="U55" s="11">
        <f t="shared" si="12"/>
      </c>
      <c r="V55" s="11">
        <f t="shared" si="13"/>
      </c>
      <c r="W55" s="22">
        <f t="shared" si="14"/>
      </c>
      <c r="X55" s="22">
        <f t="shared" si="15"/>
      </c>
      <c r="Y55" s="21">
        <f t="shared" si="16"/>
      </c>
      <c r="AA55" s="11">
        <f t="shared" si="17"/>
      </c>
      <c r="AC55" s="21">
        <f t="shared" si="18"/>
      </c>
      <c r="AD55" s="22">
        <f t="shared" si="19"/>
      </c>
      <c r="AE55" s="21">
        <f t="shared" si="20"/>
      </c>
      <c r="AN55" s="19"/>
      <c r="AO55" s="19"/>
    </row>
    <row r="56" spans="2:41" s="11" customFormat="1" ht="12.75">
      <c r="B56" s="15"/>
      <c r="C56" s="16">
        <f>IF(B56="x",COUNTIF($B$5:$B56,"x"),"")</f>
      </c>
      <c r="D56" s="17" t="s">
        <v>84</v>
      </c>
      <c r="E56" s="18">
        <v>39372</v>
      </c>
      <c r="F56" s="18">
        <f t="shared" si="0"/>
        <v>40103</v>
      </c>
      <c r="H56" s="11">
        <f t="shared" si="1"/>
      </c>
      <c r="I56" s="19">
        <f t="shared" si="2"/>
      </c>
      <c r="J56" s="11">
        <f t="shared" si="3"/>
      </c>
      <c r="L56" s="11">
        <f t="shared" si="4"/>
      </c>
      <c r="M56" s="11">
        <f t="shared" si="5"/>
      </c>
      <c r="N56" s="19">
        <f t="shared" si="6"/>
      </c>
      <c r="O56" s="19">
        <f t="shared" si="7"/>
      </c>
      <c r="P56" s="20">
        <f t="shared" si="8"/>
      </c>
      <c r="Q56" s="11">
        <f t="shared" si="21"/>
      </c>
      <c r="R56" s="21">
        <f t="shared" si="9"/>
      </c>
      <c r="S56" s="22">
        <f t="shared" si="10"/>
      </c>
      <c r="T56" s="21">
        <f t="shared" si="11"/>
      </c>
      <c r="U56" s="11">
        <f t="shared" si="12"/>
      </c>
      <c r="V56" s="11">
        <f t="shared" si="13"/>
      </c>
      <c r="W56" s="22">
        <f t="shared" si="14"/>
      </c>
      <c r="X56" s="22">
        <f t="shared" si="15"/>
      </c>
      <c r="Y56" s="21">
        <f t="shared" si="16"/>
      </c>
      <c r="AA56" s="11">
        <f t="shared" si="17"/>
      </c>
      <c r="AC56" s="21">
        <f t="shared" si="18"/>
      </c>
      <c r="AD56" s="22">
        <f t="shared" si="19"/>
      </c>
      <c r="AE56" s="21">
        <f t="shared" si="20"/>
      </c>
      <c r="AN56" s="19"/>
      <c r="AO56" s="19"/>
    </row>
    <row r="57" spans="2:41" s="11" customFormat="1" ht="12.75">
      <c r="B57" s="15"/>
      <c r="C57" s="16">
        <f>IF(B57="x",COUNTIF($B$5:$B57,"x"),"")</f>
      </c>
      <c r="D57" s="17" t="s">
        <v>85</v>
      </c>
      <c r="E57" s="18">
        <v>39298</v>
      </c>
      <c r="F57" s="18">
        <f t="shared" si="0"/>
        <v>40029</v>
      </c>
      <c r="H57" s="11">
        <f t="shared" si="1"/>
      </c>
      <c r="I57" s="19">
        <f t="shared" si="2"/>
      </c>
      <c r="J57" s="11">
        <f t="shared" si="3"/>
      </c>
      <c r="L57" s="11">
        <f t="shared" si="4"/>
      </c>
      <c r="M57" s="11">
        <f t="shared" si="5"/>
      </c>
      <c r="N57" s="19">
        <f t="shared" si="6"/>
      </c>
      <c r="O57" s="19">
        <f t="shared" si="7"/>
      </c>
      <c r="P57" s="20">
        <f t="shared" si="8"/>
      </c>
      <c r="Q57" s="11">
        <f t="shared" si="21"/>
      </c>
      <c r="R57" s="21">
        <f t="shared" si="9"/>
      </c>
      <c r="S57" s="22">
        <f t="shared" si="10"/>
      </c>
      <c r="T57" s="21">
        <f t="shared" si="11"/>
      </c>
      <c r="U57" s="11">
        <f t="shared" si="12"/>
      </c>
      <c r="V57" s="11">
        <f t="shared" si="13"/>
      </c>
      <c r="W57" s="22">
        <f t="shared" si="14"/>
      </c>
      <c r="X57" s="22">
        <f t="shared" si="15"/>
      </c>
      <c r="Y57" s="21">
        <f t="shared" si="16"/>
      </c>
      <c r="AA57" s="11">
        <f t="shared" si="17"/>
      </c>
      <c r="AC57" s="21">
        <f t="shared" si="18"/>
      </c>
      <c r="AD57" s="22">
        <f t="shared" si="19"/>
      </c>
      <c r="AE57" s="21">
        <f t="shared" si="20"/>
      </c>
      <c r="AN57" s="19"/>
      <c r="AO57" s="19"/>
    </row>
    <row r="58" spans="2:41" s="11" customFormat="1" ht="12.75">
      <c r="B58" s="15"/>
      <c r="C58" s="16">
        <f>IF(B58="x",COUNTIF($B$5:$B58,"x"),"")</f>
      </c>
      <c r="D58" s="17" t="s">
        <v>86</v>
      </c>
      <c r="E58" s="18">
        <v>39298</v>
      </c>
      <c r="F58" s="18">
        <f t="shared" si="0"/>
        <v>40029</v>
      </c>
      <c r="H58" s="11">
        <f t="shared" si="1"/>
      </c>
      <c r="I58" s="19">
        <f t="shared" si="2"/>
      </c>
      <c r="J58" s="11">
        <f t="shared" si="3"/>
      </c>
      <c r="L58" s="11">
        <f t="shared" si="4"/>
      </c>
      <c r="M58" s="11">
        <f t="shared" si="5"/>
      </c>
      <c r="N58" s="19">
        <f t="shared" si="6"/>
      </c>
      <c r="O58" s="19">
        <f t="shared" si="7"/>
      </c>
      <c r="P58" s="20">
        <f t="shared" si="8"/>
      </c>
      <c r="Q58" s="11">
        <f t="shared" si="21"/>
      </c>
      <c r="R58" s="21">
        <f t="shared" si="9"/>
      </c>
      <c r="S58" s="22">
        <f t="shared" si="10"/>
      </c>
      <c r="T58" s="21">
        <f t="shared" si="11"/>
      </c>
      <c r="U58" s="11">
        <f t="shared" si="12"/>
      </c>
      <c r="V58" s="11">
        <f t="shared" si="13"/>
      </c>
      <c r="W58" s="22">
        <f t="shared" si="14"/>
      </c>
      <c r="X58" s="22">
        <f t="shared" si="15"/>
      </c>
      <c r="Y58" s="21">
        <f t="shared" si="16"/>
      </c>
      <c r="AA58" s="11">
        <f t="shared" si="17"/>
      </c>
      <c r="AC58" s="21">
        <f t="shared" si="18"/>
      </c>
      <c r="AD58" s="22">
        <f t="shared" si="19"/>
      </c>
      <c r="AE58" s="21">
        <f t="shared" si="20"/>
      </c>
      <c r="AN58" s="19"/>
      <c r="AO58" s="19"/>
    </row>
    <row r="59" spans="2:41" s="11" customFormat="1" ht="12.75">
      <c r="B59" s="15"/>
      <c r="C59" s="16">
        <f>IF(B59="x",COUNTIF($B$5:$B59,"x"),"")</f>
      </c>
      <c r="D59" s="17" t="s">
        <v>87</v>
      </c>
      <c r="E59" s="18">
        <v>39264</v>
      </c>
      <c r="F59" s="18">
        <f t="shared" si="0"/>
        <v>39995</v>
      </c>
      <c r="H59" s="11">
        <f t="shared" si="1"/>
      </c>
      <c r="I59" s="19">
        <f t="shared" si="2"/>
      </c>
      <c r="J59" s="11">
        <f t="shared" si="3"/>
      </c>
      <c r="L59" s="11">
        <f t="shared" si="4"/>
      </c>
      <c r="M59" s="11">
        <f t="shared" si="5"/>
      </c>
      <c r="N59" s="19">
        <f t="shared" si="6"/>
      </c>
      <c r="O59" s="19">
        <f t="shared" si="7"/>
      </c>
      <c r="P59" s="20">
        <f t="shared" si="8"/>
      </c>
      <c r="Q59" s="11">
        <f t="shared" si="21"/>
      </c>
      <c r="R59" s="21">
        <f t="shared" si="9"/>
      </c>
      <c r="S59" s="22">
        <f t="shared" si="10"/>
      </c>
      <c r="T59" s="21">
        <f t="shared" si="11"/>
      </c>
      <c r="U59" s="11">
        <f t="shared" si="12"/>
      </c>
      <c r="V59" s="11">
        <f t="shared" si="13"/>
      </c>
      <c r="W59" s="22">
        <f t="shared" si="14"/>
      </c>
      <c r="X59" s="22">
        <f t="shared" si="15"/>
      </c>
      <c r="Y59" s="21">
        <f t="shared" si="16"/>
      </c>
      <c r="AA59" s="11">
        <f t="shared" si="17"/>
      </c>
      <c r="AC59" s="21">
        <f t="shared" si="18"/>
      </c>
      <c r="AD59" s="22">
        <f t="shared" si="19"/>
      </c>
      <c r="AE59" s="21">
        <f t="shared" si="20"/>
      </c>
      <c r="AN59" s="19"/>
      <c r="AO59" s="19"/>
    </row>
    <row r="60" spans="2:41" s="11" customFormat="1" ht="12.75">
      <c r="B60" s="15"/>
      <c r="C60" s="16">
        <f>IF(B60="x",COUNTIF($B$5:$B60,"x"),"")</f>
      </c>
      <c r="D60" s="17" t="s">
        <v>88</v>
      </c>
      <c r="E60" s="18">
        <v>39185</v>
      </c>
      <c r="F60" s="18">
        <f t="shared" si="0"/>
        <v>39916</v>
      </c>
      <c r="H60" s="11">
        <f t="shared" si="1"/>
      </c>
      <c r="I60" s="19">
        <f t="shared" si="2"/>
      </c>
      <c r="J60" s="11">
        <f t="shared" si="3"/>
      </c>
      <c r="L60" s="11">
        <f t="shared" si="4"/>
      </c>
      <c r="M60" s="11">
        <f t="shared" si="5"/>
      </c>
      <c r="N60" s="19">
        <f t="shared" si="6"/>
      </c>
      <c r="O60" s="19">
        <f t="shared" si="7"/>
      </c>
      <c r="P60" s="20">
        <f t="shared" si="8"/>
      </c>
      <c r="Q60" s="11">
        <f t="shared" si="21"/>
      </c>
      <c r="R60" s="21">
        <f t="shared" si="9"/>
      </c>
      <c r="S60" s="22">
        <f t="shared" si="10"/>
      </c>
      <c r="T60" s="21">
        <f t="shared" si="11"/>
      </c>
      <c r="U60" s="11">
        <f t="shared" si="12"/>
      </c>
      <c r="V60" s="11">
        <f t="shared" si="13"/>
      </c>
      <c r="W60" s="22">
        <f t="shared" si="14"/>
      </c>
      <c r="X60" s="22">
        <f t="shared" si="15"/>
      </c>
      <c r="Y60" s="21">
        <f t="shared" si="16"/>
      </c>
      <c r="AA60" s="11">
        <f t="shared" si="17"/>
      </c>
      <c r="AC60" s="21">
        <f t="shared" si="18"/>
      </c>
      <c r="AD60" s="22">
        <f t="shared" si="19"/>
      </c>
      <c r="AE60" s="21">
        <f t="shared" si="20"/>
      </c>
      <c r="AN60" s="19"/>
      <c r="AO60" s="19"/>
    </row>
    <row r="61" spans="2:41" s="11" customFormat="1" ht="12.75">
      <c r="B61" s="15"/>
      <c r="C61" s="16">
        <f>IF(B61="x",COUNTIF($B$5:$B61,"x"),"")</f>
      </c>
      <c r="D61" s="17" t="s">
        <v>89</v>
      </c>
      <c r="E61" s="18">
        <v>39325</v>
      </c>
      <c r="F61" s="18">
        <f t="shared" si="0"/>
        <v>40056</v>
      </c>
      <c r="H61" s="11">
        <f t="shared" si="1"/>
      </c>
      <c r="I61" s="19">
        <f t="shared" si="2"/>
      </c>
      <c r="J61" s="11">
        <f t="shared" si="3"/>
      </c>
      <c r="L61" s="11">
        <f t="shared" si="4"/>
      </c>
      <c r="M61" s="11">
        <f t="shared" si="5"/>
      </c>
      <c r="N61" s="19">
        <f t="shared" si="6"/>
      </c>
      <c r="O61" s="19">
        <f t="shared" si="7"/>
      </c>
      <c r="P61" s="20">
        <f t="shared" si="8"/>
      </c>
      <c r="Q61" s="11">
        <f t="shared" si="21"/>
      </c>
      <c r="R61" s="21">
        <f t="shared" si="9"/>
      </c>
      <c r="S61" s="22">
        <f t="shared" si="10"/>
      </c>
      <c r="T61" s="21">
        <f t="shared" si="11"/>
      </c>
      <c r="U61" s="11">
        <f t="shared" si="12"/>
      </c>
      <c r="V61" s="11">
        <f t="shared" si="13"/>
      </c>
      <c r="W61" s="22">
        <f t="shared" si="14"/>
      </c>
      <c r="X61" s="22">
        <f t="shared" si="15"/>
      </c>
      <c r="Y61" s="21">
        <f t="shared" si="16"/>
      </c>
      <c r="AA61" s="11">
        <f t="shared" si="17"/>
      </c>
      <c r="AC61" s="21">
        <f t="shared" si="18"/>
      </c>
      <c r="AD61" s="22">
        <f t="shared" si="19"/>
      </c>
      <c r="AE61" s="21">
        <f t="shared" si="20"/>
      </c>
      <c r="AN61" s="19"/>
      <c r="AO61" s="19"/>
    </row>
    <row r="62" spans="2:41" s="11" customFormat="1" ht="12.75">
      <c r="B62" s="15"/>
      <c r="C62" s="16">
        <f>IF(B62="x",COUNTIF($B$5:$B62,"x"),"")</f>
      </c>
      <c r="D62" s="17" t="s">
        <v>90</v>
      </c>
      <c r="E62" s="18">
        <v>39432</v>
      </c>
      <c r="F62" s="18">
        <f t="shared" si="0"/>
        <v>40163</v>
      </c>
      <c r="H62" s="11">
        <f t="shared" si="1"/>
      </c>
      <c r="I62" s="19">
        <f t="shared" si="2"/>
      </c>
      <c r="J62" s="11">
        <f t="shared" si="3"/>
      </c>
      <c r="L62" s="11">
        <f t="shared" si="4"/>
      </c>
      <c r="M62" s="11">
        <f t="shared" si="5"/>
      </c>
      <c r="N62" s="19">
        <f t="shared" si="6"/>
      </c>
      <c r="O62" s="19">
        <f t="shared" si="7"/>
      </c>
      <c r="P62" s="20">
        <f t="shared" si="8"/>
      </c>
      <c r="Q62" s="11">
        <f t="shared" si="21"/>
      </c>
      <c r="R62" s="21">
        <f t="shared" si="9"/>
      </c>
      <c r="S62" s="22">
        <f t="shared" si="10"/>
      </c>
      <c r="T62" s="21">
        <f t="shared" si="11"/>
      </c>
      <c r="U62" s="11">
        <f t="shared" si="12"/>
      </c>
      <c r="V62" s="11">
        <f t="shared" si="13"/>
      </c>
      <c r="W62" s="22">
        <f t="shared" si="14"/>
      </c>
      <c r="X62" s="22">
        <f t="shared" si="15"/>
      </c>
      <c r="Y62" s="21">
        <f t="shared" si="16"/>
      </c>
      <c r="AA62" s="11">
        <f t="shared" si="17"/>
      </c>
      <c r="AC62" s="21">
        <f t="shared" si="18"/>
      </c>
      <c r="AD62" s="22">
        <f t="shared" si="19"/>
      </c>
      <c r="AE62" s="21">
        <f t="shared" si="20"/>
      </c>
      <c r="AN62" s="19"/>
      <c r="AO62" s="19"/>
    </row>
    <row r="63" spans="2:41" s="11" customFormat="1" ht="12.75">
      <c r="B63" s="15"/>
      <c r="C63" s="16">
        <f>IF(B63="x",COUNTIF($B$5:$B63,"x"),"")</f>
      </c>
      <c r="D63" s="17" t="s">
        <v>91</v>
      </c>
      <c r="E63" s="18">
        <v>39413</v>
      </c>
      <c r="F63" s="18">
        <f t="shared" si="0"/>
        <v>40144</v>
      </c>
      <c r="H63" s="11">
        <f t="shared" si="1"/>
      </c>
      <c r="I63" s="19">
        <f t="shared" si="2"/>
      </c>
      <c r="J63" s="11">
        <f t="shared" si="3"/>
      </c>
      <c r="L63" s="11">
        <f t="shared" si="4"/>
      </c>
      <c r="M63" s="11">
        <f t="shared" si="5"/>
      </c>
      <c r="N63" s="19">
        <f t="shared" si="6"/>
      </c>
      <c r="O63" s="19">
        <f t="shared" si="7"/>
      </c>
      <c r="P63" s="20">
        <f t="shared" si="8"/>
      </c>
      <c r="Q63" s="11">
        <f t="shared" si="21"/>
      </c>
      <c r="R63" s="21">
        <f t="shared" si="9"/>
      </c>
      <c r="S63" s="22">
        <f t="shared" si="10"/>
      </c>
      <c r="T63" s="21">
        <f t="shared" si="11"/>
      </c>
      <c r="U63" s="11">
        <f t="shared" si="12"/>
      </c>
      <c r="V63" s="11">
        <f t="shared" si="13"/>
      </c>
      <c r="W63" s="22">
        <f t="shared" si="14"/>
      </c>
      <c r="X63" s="22">
        <f t="shared" si="15"/>
      </c>
      <c r="Y63" s="21">
        <f t="shared" si="16"/>
      </c>
      <c r="AA63" s="11">
        <f t="shared" si="17"/>
      </c>
      <c r="AC63" s="21">
        <f t="shared" si="18"/>
      </c>
      <c r="AD63" s="22">
        <f t="shared" si="19"/>
      </c>
      <c r="AE63" s="21">
        <f t="shared" si="20"/>
      </c>
      <c r="AN63" s="19"/>
      <c r="AO63" s="19"/>
    </row>
    <row r="64" spans="2:41" s="11" customFormat="1" ht="12.75">
      <c r="B64" s="15"/>
      <c r="C64" s="16">
        <f>IF(B64="x",COUNTIF($B$5:$B64,"x"),"")</f>
      </c>
      <c r="D64" s="17" t="s">
        <v>92</v>
      </c>
      <c r="E64" s="18">
        <v>39413</v>
      </c>
      <c r="F64" s="18">
        <f t="shared" si="0"/>
        <v>40144</v>
      </c>
      <c r="H64" s="11">
        <f t="shared" si="1"/>
      </c>
      <c r="I64" s="19">
        <f t="shared" si="2"/>
      </c>
      <c r="J64" s="11">
        <f t="shared" si="3"/>
      </c>
      <c r="L64" s="11">
        <f t="shared" si="4"/>
      </c>
      <c r="M64" s="11">
        <f t="shared" si="5"/>
      </c>
      <c r="N64" s="19">
        <f t="shared" si="6"/>
      </c>
      <c r="O64" s="19">
        <f t="shared" si="7"/>
      </c>
      <c r="P64" s="20">
        <f t="shared" si="8"/>
      </c>
      <c r="Q64" s="11">
        <f t="shared" si="21"/>
      </c>
      <c r="R64" s="21">
        <f t="shared" si="9"/>
      </c>
      <c r="S64" s="22">
        <f t="shared" si="10"/>
      </c>
      <c r="T64" s="21">
        <f t="shared" si="11"/>
      </c>
      <c r="U64" s="11">
        <f t="shared" si="12"/>
      </c>
      <c r="V64" s="11">
        <f t="shared" si="13"/>
      </c>
      <c r="W64" s="22">
        <f t="shared" si="14"/>
      </c>
      <c r="X64" s="22">
        <f t="shared" si="15"/>
      </c>
      <c r="Y64" s="21">
        <f t="shared" si="16"/>
      </c>
      <c r="AA64" s="11">
        <f t="shared" si="17"/>
      </c>
      <c r="AC64" s="21">
        <f t="shared" si="18"/>
      </c>
      <c r="AD64" s="22">
        <f t="shared" si="19"/>
      </c>
      <c r="AE64" s="21">
        <f t="shared" si="20"/>
      </c>
      <c r="AN64" s="19"/>
      <c r="AO64" s="19"/>
    </row>
    <row r="65" spans="2:41" s="11" customFormat="1" ht="12.75">
      <c r="B65" s="15"/>
      <c r="C65" s="16">
        <f>IF(B65="x",COUNTIF($B$5:$B65,"x"),"")</f>
      </c>
      <c r="D65" s="17" t="s">
        <v>93</v>
      </c>
      <c r="E65" s="18">
        <v>39089</v>
      </c>
      <c r="F65" s="18">
        <f t="shared" si="0"/>
        <v>39820</v>
      </c>
      <c r="H65" s="11">
        <f t="shared" si="1"/>
      </c>
      <c r="I65" s="19">
        <f t="shared" si="2"/>
      </c>
      <c r="J65" s="11">
        <f t="shared" si="3"/>
      </c>
      <c r="L65" s="11">
        <f t="shared" si="4"/>
      </c>
      <c r="M65" s="11">
        <f t="shared" si="5"/>
      </c>
      <c r="N65" s="19">
        <f t="shared" si="6"/>
      </c>
      <c r="O65" s="19">
        <f t="shared" si="7"/>
      </c>
      <c r="P65" s="20">
        <f t="shared" si="8"/>
      </c>
      <c r="Q65" s="11">
        <f t="shared" si="21"/>
      </c>
      <c r="R65" s="21">
        <f t="shared" si="9"/>
      </c>
      <c r="S65" s="22">
        <f t="shared" si="10"/>
      </c>
      <c r="T65" s="21">
        <f t="shared" si="11"/>
      </c>
      <c r="U65" s="11">
        <f t="shared" si="12"/>
      </c>
      <c r="V65" s="11">
        <f t="shared" si="13"/>
      </c>
      <c r="W65" s="22">
        <f t="shared" si="14"/>
      </c>
      <c r="X65" s="22">
        <f t="shared" si="15"/>
      </c>
      <c r="Y65" s="21">
        <f t="shared" si="16"/>
      </c>
      <c r="AA65" s="11">
        <f t="shared" si="17"/>
      </c>
      <c r="AC65" s="21">
        <f t="shared" si="18"/>
      </c>
      <c r="AD65" s="22">
        <f t="shared" si="19"/>
      </c>
      <c r="AE65" s="21">
        <f t="shared" si="20"/>
      </c>
      <c r="AN65" s="19"/>
      <c r="AO65" s="19"/>
    </row>
    <row r="66" spans="2:41" s="11" customFormat="1" ht="12.75">
      <c r="B66" s="15"/>
      <c r="C66" s="16">
        <f>IF(B66="x",COUNTIF($B$5:$B66,"x"),"")</f>
      </c>
      <c r="D66" s="17" t="s">
        <v>94</v>
      </c>
      <c r="E66" s="18">
        <v>39089</v>
      </c>
      <c r="F66" s="18">
        <f t="shared" si="0"/>
        <v>39820</v>
      </c>
      <c r="H66" s="11">
        <f t="shared" si="1"/>
      </c>
      <c r="I66" s="19">
        <f t="shared" si="2"/>
      </c>
      <c r="J66" s="11">
        <f t="shared" si="3"/>
      </c>
      <c r="L66" s="11">
        <f t="shared" si="4"/>
      </c>
      <c r="M66" s="11">
        <f t="shared" si="5"/>
      </c>
      <c r="N66" s="19">
        <f t="shared" si="6"/>
      </c>
      <c r="O66" s="19">
        <f t="shared" si="7"/>
      </c>
      <c r="P66" s="20">
        <f t="shared" si="8"/>
      </c>
      <c r="Q66" s="11">
        <f t="shared" si="21"/>
      </c>
      <c r="R66" s="21">
        <f t="shared" si="9"/>
      </c>
      <c r="S66" s="22">
        <f t="shared" si="10"/>
      </c>
      <c r="T66" s="21">
        <f t="shared" si="11"/>
      </c>
      <c r="U66" s="11">
        <f t="shared" si="12"/>
      </c>
      <c r="V66" s="11">
        <f t="shared" si="13"/>
      </c>
      <c r="W66" s="22">
        <f t="shared" si="14"/>
      </c>
      <c r="X66" s="22">
        <f t="shared" si="15"/>
      </c>
      <c r="Y66" s="21">
        <f t="shared" si="16"/>
      </c>
      <c r="AA66" s="11">
        <f t="shared" si="17"/>
      </c>
      <c r="AC66" s="21">
        <f t="shared" si="18"/>
      </c>
      <c r="AD66" s="22">
        <f t="shared" si="19"/>
      </c>
      <c r="AE66" s="21">
        <f t="shared" si="20"/>
      </c>
      <c r="AN66" s="19"/>
      <c r="AO66" s="19"/>
    </row>
    <row r="67" spans="2:41" s="11" customFormat="1" ht="12.75">
      <c r="B67" s="15"/>
      <c r="C67" s="16">
        <f>IF(B67="x",COUNTIF($B$5:$B67,"x"),"")</f>
      </c>
      <c r="D67" s="17" t="s">
        <v>95</v>
      </c>
      <c r="E67" s="18">
        <v>39266</v>
      </c>
      <c r="F67" s="18">
        <f t="shared" si="0"/>
        <v>39997</v>
      </c>
      <c r="H67" s="11">
        <f t="shared" si="1"/>
      </c>
      <c r="I67" s="19">
        <f t="shared" si="2"/>
      </c>
      <c r="J67" s="11">
        <f t="shared" si="3"/>
      </c>
      <c r="L67" s="11">
        <f t="shared" si="4"/>
      </c>
      <c r="M67" s="11">
        <f t="shared" si="5"/>
      </c>
      <c r="N67" s="19">
        <f t="shared" si="6"/>
      </c>
      <c r="O67" s="19">
        <f t="shared" si="7"/>
      </c>
      <c r="P67" s="20">
        <f t="shared" si="8"/>
      </c>
      <c r="Q67" s="11">
        <f t="shared" si="21"/>
      </c>
      <c r="R67" s="21">
        <f t="shared" si="9"/>
      </c>
      <c r="S67" s="22">
        <f t="shared" si="10"/>
      </c>
      <c r="T67" s="21">
        <f t="shared" si="11"/>
      </c>
      <c r="U67" s="11">
        <f t="shared" si="12"/>
      </c>
      <c r="V67" s="11">
        <f t="shared" si="13"/>
      </c>
      <c r="W67" s="22">
        <f t="shared" si="14"/>
      </c>
      <c r="X67" s="22">
        <f t="shared" si="15"/>
      </c>
      <c r="Y67" s="21">
        <f t="shared" si="16"/>
      </c>
      <c r="AA67" s="11">
        <f t="shared" si="17"/>
      </c>
      <c r="AC67" s="21">
        <f t="shared" si="18"/>
      </c>
      <c r="AD67" s="22">
        <f t="shared" si="19"/>
      </c>
      <c r="AE67" s="21">
        <f t="shared" si="20"/>
      </c>
      <c r="AN67" s="19"/>
      <c r="AO67" s="19"/>
    </row>
    <row r="68" spans="2:41" s="11" customFormat="1" ht="12.75">
      <c r="B68" s="15"/>
      <c r="C68" s="16">
        <f>IF(B68="x",COUNTIF($B$5:$B68,"x"),"")</f>
      </c>
      <c r="D68" s="17" t="s">
        <v>96</v>
      </c>
      <c r="E68" s="18">
        <v>39249</v>
      </c>
      <c r="F68" s="18">
        <f t="shared" si="0"/>
        <v>39980</v>
      </c>
      <c r="H68" s="11">
        <f t="shared" si="1"/>
      </c>
      <c r="I68" s="19">
        <f t="shared" si="2"/>
      </c>
      <c r="J68" s="11">
        <f t="shared" si="3"/>
      </c>
      <c r="L68" s="11">
        <f t="shared" si="4"/>
      </c>
      <c r="M68" s="11">
        <f t="shared" si="5"/>
      </c>
      <c r="N68" s="19">
        <f t="shared" si="6"/>
      </c>
      <c r="O68" s="19">
        <f t="shared" si="7"/>
      </c>
      <c r="P68" s="20">
        <f t="shared" si="8"/>
      </c>
      <c r="Q68" s="11">
        <f t="shared" si="21"/>
      </c>
      <c r="R68" s="21">
        <f t="shared" si="9"/>
      </c>
      <c r="S68" s="22">
        <f t="shared" si="10"/>
      </c>
      <c r="T68" s="21">
        <f t="shared" si="11"/>
      </c>
      <c r="U68" s="11">
        <f t="shared" si="12"/>
      </c>
      <c r="V68" s="11">
        <f t="shared" si="13"/>
      </c>
      <c r="W68" s="22">
        <f t="shared" si="14"/>
      </c>
      <c r="X68" s="22">
        <f t="shared" si="15"/>
      </c>
      <c r="Y68" s="21">
        <f t="shared" si="16"/>
      </c>
      <c r="AA68" s="11">
        <f t="shared" si="17"/>
      </c>
      <c r="AC68" s="21">
        <f t="shared" si="18"/>
      </c>
      <c r="AD68" s="22">
        <f t="shared" si="19"/>
      </c>
      <c r="AE68" s="21">
        <f t="shared" si="20"/>
      </c>
      <c r="AN68" s="19"/>
      <c r="AO68" s="19"/>
    </row>
    <row r="69" spans="2:41" s="11" customFormat="1" ht="12.75">
      <c r="B69" s="15"/>
      <c r="C69" s="16">
        <f>IF(B69="x",COUNTIF($B$5:$B69,"x"),"")</f>
      </c>
      <c r="D69" s="17" t="s">
        <v>97</v>
      </c>
      <c r="E69" s="18">
        <v>39249</v>
      </c>
      <c r="F69" s="18">
        <f aca="true" t="shared" si="22" ref="F69:F132">DATE($AI$5,MONTH($E69),DAY($E69))</f>
        <v>39980</v>
      </c>
      <c r="H69" s="11">
        <f aca="true" t="shared" si="23" ref="H69:H132">IF(B69="x",D69,"")</f>
      </c>
      <c r="I69" s="19">
        <f aca="true" t="shared" si="24" ref="I69:I132">IF($H69="","",DATE($AI$5,MONTH($E69),DAY($E69)))</f>
      </c>
      <c r="J69" s="11">
        <f aca="true" t="shared" si="25" ref="J69:J132">IF($H69="","",3)</f>
      </c>
      <c r="L69" s="11">
        <f aca="true" t="shared" si="26" ref="L69:L132">IF(P69=3,RANK(M69,$M$5:$M$624,1),"")</f>
      </c>
      <c r="M69" s="11">
        <f aca="true" t="shared" si="27" ref="M69:M132">IF(P69=3,IF(OR(COUNTIF($O$5:$O$623,O69)=2,COUNTIF($O$5:$O$623,O69)=3),RANK(O69,$O$5:$O$624,1)*1000+ROW(O69),RANK(O69,$O$5:$O$624,1)*1000),"")</f>
      </c>
      <c r="N69" s="19">
        <f aca="true" t="shared" si="28" ref="N69:N132">VLOOKUP(Q69,$C$5:$J$624,6,FALSE)</f>
      </c>
      <c r="O69" s="19">
        <f aca="true" t="shared" si="29" ref="O69:O132">IF(ISERROR(VLOOKUP($Q69,$C$5:$J$624,7,FALSE)),"",VLOOKUP($Q69,$C$5:$J$624,7,FALSE))</f>
      </c>
      <c r="P69" s="20">
        <f aca="true" t="shared" si="30" ref="P69:P132">IF(ISERROR(VLOOKUP(ROW($N69)-4,$C$5:$J$624,8,FALSE)),"",3)</f>
      </c>
      <c r="Q69" s="11">
        <f t="shared" si="21"/>
      </c>
      <c r="R69" s="21">
        <f aca="true" t="shared" si="31" ref="R69:R132">VLOOKUP(Q69,$L$5:$O$624,3,FALSE)</f>
      </c>
      <c r="S69" s="22">
        <f aca="true" t="shared" si="32" ref="S69:S132">VLOOKUP(Q69,$L$5:$O$624,4,FALSE)</f>
      </c>
      <c r="T69" s="21">
        <f aca="true" t="shared" si="33" ref="T69:T132">VLOOKUP(Q69,$L$5:$P$624,5,FALSE)</f>
      </c>
      <c r="U69" s="11">
        <f aca="true" t="shared" si="34" ref="U69:U132">IF($S69&lt;&gt;"",RANK($S69,$S$5:$S$624,1),"")</f>
      </c>
      <c r="V69" s="11">
        <f aca="true" t="shared" si="35" ref="V69:V132">IF($X69&lt;&gt;"",RANK($X69,$X$5:$X$624,1),"")</f>
      </c>
      <c r="W69" s="22">
        <f aca="true" t="shared" si="36" ref="W69:W132">IF($U69&lt;&gt;$U68,IF($U69&lt;&gt;$U70,$R69,IF($U69=$U71,$R69&amp;" "&amp;$R70&amp;" "&amp;$R71,$R69&amp;" "&amp;$R70)),"")</f>
      </c>
      <c r="X69" s="22">
        <f aca="true" t="shared" si="37" ref="X69:X132">IF($W69&lt;&gt;"",$S69,"")</f>
      </c>
      <c r="Y69" s="21">
        <f aca="true" t="shared" si="38" ref="Y69:Y132">IF($W69&lt;&gt;"",$T69,"")</f>
      </c>
      <c r="AA69" s="11">
        <f aca="true" t="shared" si="39" ref="AA69:AA132">IF($P69=3,ROW(AA69)-4,"")</f>
      </c>
      <c r="AC69" s="21">
        <f aca="true" t="shared" si="40" ref="AC69:AC132">IF($AA69&gt;COUNTIF($Y$5:$Y$624,3),"",VLOOKUP($AA69,$V$5:$Y$624,2,FALSE))</f>
      </c>
      <c r="AD69" s="22">
        <f aca="true" t="shared" si="41" ref="AD69:AD132">IF($AA69&gt;COUNTIF($Y$5:$Y$624,3),"",VLOOKUP($AA69,$V$5:$Y$624,3,FALSE))</f>
      </c>
      <c r="AE69" s="21">
        <f aca="true" t="shared" si="42" ref="AE69:AE132">IF(AD69&lt;&gt;"",3,"")</f>
      </c>
      <c r="AN69" s="19"/>
      <c r="AO69" s="19"/>
    </row>
    <row r="70" spans="2:41" s="11" customFormat="1" ht="12.75">
      <c r="B70" s="15"/>
      <c r="C70" s="16">
        <f>IF(B70="x",COUNTIF($B$5:$B70,"x"),"")</f>
      </c>
      <c r="D70" s="17" t="s">
        <v>98</v>
      </c>
      <c r="E70" s="18">
        <v>39088</v>
      </c>
      <c r="F70" s="18">
        <f t="shared" si="22"/>
        <v>39819</v>
      </c>
      <c r="H70" s="11">
        <f t="shared" si="23"/>
      </c>
      <c r="I70" s="19">
        <f t="shared" si="24"/>
      </c>
      <c r="J70" s="11">
        <f t="shared" si="25"/>
      </c>
      <c r="L70" s="11">
        <f t="shared" si="26"/>
      </c>
      <c r="M70" s="11">
        <f t="shared" si="27"/>
      </c>
      <c r="N70" s="19">
        <f t="shared" si="28"/>
      </c>
      <c r="O70" s="19">
        <f t="shared" si="29"/>
      </c>
      <c r="P70" s="20">
        <f t="shared" si="30"/>
      </c>
      <c r="Q70" s="11">
        <f aca="true" t="shared" si="43" ref="Q70:Q133">IF($P70=3,1+Q69,"")</f>
      </c>
      <c r="R70" s="21">
        <f t="shared" si="31"/>
      </c>
      <c r="S70" s="22">
        <f t="shared" si="32"/>
      </c>
      <c r="T70" s="21">
        <f t="shared" si="33"/>
      </c>
      <c r="U70" s="11">
        <f t="shared" si="34"/>
      </c>
      <c r="V70" s="11">
        <f t="shared" si="35"/>
      </c>
      <c r="W70" s="22">
        <f t="shared" si="36"/>
      </c>
      <c r="X70" s="22">
        <f t="shared" si="37"/>
      </c>
      <c r="Y70" s="21">
        <f t="shared" si="38"/>
      </c>
      <c r="AA70" s="11">
        <f t="shared" si="39"/>
      </c>
      <c r="AC70" s="21">
        <f t="shared" si="40"/>
      </c>
      <c r="AD70" s="22">
        <f t="shared" si="41"/>
      </c>
      <c r="AE70" s="21">
        <f t="shared" si="42"/>
      </c>
      <c r="AN70" s="19"/>
      <c r="AO70" s="19"/>
    </row>
    <row r="71" spans="2:41" s="11" customFormat="1" ht="12.75">
      <c r="B71" s="15"/>
      <c r="C71" s="16">
        <f>IF(B71="x",COUNTIF($B$5:$B71,"x"),"")</f>
      </c>
      <c r="D71" s="17" t="s">
        <v>99</v>
      </c>
      <c r="E71" s="18">
        <v>39420</v>
      </c>
      <c r="F71" s="18">
        <f t="shared" si="22"/>
        <v>40151</v>
      </c>
      <c r="H71" s="11">
        <f t="shared" si="23"/>
      </c>
      <c r="I71" s="19">
        <f t="shared" si="24"/>
      </c>
      <c r="J71" s="11">
        <f t="shared" si="25"/>
      </c>
      <c r="L71" s="11">
        <f t="shared" si="26"/>
      </c>
      <c r="M71" s="11">
        <f t="shared" si="27"/>
      </c>
      <c r="N71" s="19">
        <f t="shared" si="28"/>
      </c>
      <c r="O71" s="19">
        <f t="shared" si="29"/>
      </c>
      <c r="P71" s="20">
        <f t="shared" si="30"/>
      </c>
      <c r="Q71" s="11">
        <f t="shared" si="43"/>
      </c>
      <c r="R71" s="21">
        <f t="shared" si="31"/>
      </c>
      <c r="S71" s="22">
        <f t="shared" si="32"/>
      </c>
      <c r="T71" s="21">
        <f t="shared" si="33"/>
      </c>
      <c r="U71" s="11">
        <f t="shared" si="34"/>
      </c>
      <c r="V71" s="11">
        <f t="shared" si="35"/>
      </c>
      <c r="W71" s="22">
        <f t="shared" si="36"/>
      </c>
      <c r="X71" s="22">
        <f t="shared" si="37"/>
      </c>
      <c r="Y71" s="21">
        <f t="shared" si="38"/>
      </c>
      <c r="AA71" s="11">
        <f t="shared" si="39"/>
      </c>
      <c r="AC71" s="21">
        <f t="shared" si="40"/>
      </c>
      <c r="AD71" s="22">
        <f t="shared" si="41"/>
      </c>
      <c r="AE71" s="21">
        <f t="shared" si="42"/>
      </c>
      <c r="AN71" s="19"/>
      <c r="AO71" s="19"/>
    </row>
    <row r="72" spans="2:41" s="11" customFormat="1" ht="12.75">
      <c r="B72" s="15"/>
      <c r="C72" s="16">
        <f>IF(B72="x",COUNTIF($B$5:$B72,"x"),"")</f>
      </c>
      <c r="D72" s="17" t="s">
        <v>100</v>
      </c>
      <c r="E72" s="18">
        <v>39420</v>
      </c>
      <c r="F72" s="18">
        <f t="shared" si="22"/>
        <v>40151</v>
      </c>
      <c r="H72" s="11">
        <f t="shared" si="23"/>
      </c>
      <c r="I72" s="19">
        <f t="shared" si="24"/>
      </c>
      <c r="J72" s="11">
        <f t="shared" si="25"/>
      </c>
      <c r="L72" s="11">
        <f t="shared" si="26"/>
      </c>
      <c r="M72" s="11">
        <f t="shared" si="27"/>
      </c>
      <c r="N72" s="19">
        <f t="shared" si="28"/>
      </c>
      <c r="O72" s="19">
        <f t="shared" si="29"/>
      </c>
      <c r="P72" s="20">
        <f t="shared" si="30"/>
      </c>
      <c r="Q72" s="11">
        <f t="shared" si="43"/>
      </c>
      <c r="R72" s="21">
        <f t="shared" si="31"/>
      </c>
      <c r="S72" s="22">
        <f t="shared" si="32"/>
      </c>
      <c r="T72" s="21">
        <f t="shared" si="33"/>
      </c>
      <c r="U72" s="11">
        <f t="shared" si="34"/>
      </c>
      <c r="V72" s="11">
        <f t="shared" si="35"/>
      </c>
      <c r="W72" s="22">
        <f t="shared" si="36"/>
      </c>
      <c r="X72" s="22">
        <f t="shared" si="37"/>
      </c>
      <c r="Y72" s="21">
        <f t="shared" si="38"/>
      </c>
      <c r="AA72" s="11">
        <f t="shared" si="39"/>
      </c>
      <c r="AC72" s="21">
        <f t="shared" si="40"/>
      </c>
      <c r="AD72" s="22">
        <f t="shared" si="41"/>
      </c>
      <c r="AE72" s="21">
        <f t="shared" si="42"/>
      </c>
      <c r="AN72" s="19"/>
      <c r="AO72" s="19"/>
    </row>
    <row r="73" spans="2:41" s="11" customFormat="1" ht="12.75">
      <c r="B73" s="15"/>
      <c r="C73" s="16">
        <f>IF(B73="x",COUNTIF($B$5:$B73,"x"),"")</f>
      </c>
      <c r="D73" s="17" t="s">
        <v>101</v>
      </c>
      <c r="E73" s="18">
        <v>39318</v>
      </c>
      <c r="F73" s="18">
        <f t="shared" si="22"/>
        <v>40049</v>
      </c>
      <c r="H73" s="11">
        <f t="shared" si="23"/>
      </c>
      <c r="I73" s="19">
        <f t="shared" si="24"/>
      </c>
      <c r="J73" s="11">
        <f t="shared" si="25"/>
      </c>
      <c r="L73" s="11">
        <f t="shared" si="26"/>
      </c>
      <c r="M73" s="11">
        <f t="shared" si="27"/>
      </c>
      <c r="N73" s="19">
        <f t="shared" si="28"/>
      </c>
      <c r="O73" s="19">
        <f t="shared" si="29"/>
      </c>
      <c r="P73" s="20">
        <f t="shared" si="30"/>
      </c>
      <c r="Q73" s="11">
        <f t="shared" si="43"/>
      </c>
      <c r="R73" s="21">
        <f t="shared" si="31"/>
      </c>
      <c r="S73" s="22">
        <f t="shared" si="32"/>
      </c>
      <c r="T73" s="21">
        <f t="shared" si="33"/>
      </c>
      <c r="U73" s="11">
        <f t="shared" si="34"/>
      </c>
      <c r="V73" s="11">
        <f t="shared" si="35"/>
      </c>
      <c r="W73" s="22">
        <f t="shared" si="36"/>
      </c>
      <c r="X73" s="22">
        <f t="shared" si="37"/>
      </c>
      <c r="Y73" s="21">
        <f t="shared" si="38"/>
      </c>
      <c r="AA73" s="11">
        <f t="shared" si="39"/>
      </c>
      <c r="AC73" s="21">
        <f t="shared" si="40"/>
      </c>
      <c r="AD73" s="22">
        <f t="shared" si="41"/>
      </c>
      <c r="AE73" s="21">
        <f t="shared" si="42"/>
      </c>
      <c r="AN73" s="19"/>
      <c r="AO73" s="19"/>
    </row>
    <row r="74" spans="2:41" s="11" customFormat="1" ht="12.75">
      <c r="B74" s="15"/>
      <c r="C74" s="16">
        <f>IF(B74="x",COUNTIF($B$5:$B74,"x"),"")</f>
      </c>
      <c r="D74" s="17" t="s">
        <v>102</v>
      </c>
      <c r="E74" s="18">
        <v>39418</v>
      </c>
      <c r="F74" s="18">
        <f t="shared" si="22"/>
        <v>40149</v>
      </c>
      <c r="H74" s="11">
        <f t="shared" si="23"/>
      </c>
      <c r="I74" s="19">
        <f t="shared" si="24"/>
      </c>
      <c r="J74" s="11">
        <f t="shared" si="25"/>
      </c>
      <c r="L74" s="11">
        <f t="shared" si="26"/>
      </c>
      <c r="M74" s="11">
        <f t="shared" si="27"/>
      </c>
      <c r="N74" s="19">
        <f t="shared" si="28"/>
      </c>
      <c r="O74" s="19">
        <f t="shared" si="29"/>
      </c>
      <c r="P74" s="20">
        <f t="shared" si="30"/>
      </c>
      <c r="Q74" s="11">
        <f t="shared" si="43"/>
      </c>
      <c r="R74" s="21">
        <f t="shared" si="31"/>
      </c>
      <c r="S74" s="22">
        <f t="shared" si="32"/>
      </c>
      <c r="T74" s="21">
        <f t="shared" si="33"/>
      </c>
      <c r="U74" s="11">
        <f t="shared" si="34"/>
      </c>
      <c r="V74" s="11">
        <f t="shared" si="35"/>
      </c>
      <c r="W74" s="22">
        <f t="shared" si="36"/>
      </c>
      <c r="X74" s="22">
        <f t="shared" si="37"/>
      </c>
      <c r="Y74" s="21">
        <f t="shared" si="38"/>
      </c>
      <c r="AA74" s="11">
        <f t="shared" si="39"/>
      </c>
      <c r="AC74" s="21">
        <f t="shared" si="40"/>
      </c>
      <c r="AD74" s="22">
        <f t="shared" si="41"/>
      </c>
      <c r="AE74" s="21">
        <f t="shared" si="42"/>
      </c>
      <c r="AN74" s="19"/>
      <c r="AO74" s="19"/>
    </row>
    <row r="75" spans="2:41" s="11" customFormat="1" ht="12.75">
      <c r="B75" s="15"/>
      <c r="C75" s="16">
        <f>IF(B75="x",COUNTIF($B$5:$B75,"x"),"")</f>
      </c>
      <c r="D75" s="17" t="s">
        <v>103</v>
      </c>
      <c r="E75" s="18">
        <v>39418</v>
      </c>
      <c r="F75" s="18">
        <f t="shared" si="22"/>
        <v>40149</v>
      </c>
      <c r="H75" s="11">
        <f t="shared" si="23"/>
      </c>
      <c r="I75" s="19">
        <f t="shared" si="24"/>
      </c>
      <c r="J75" s="11">
        <f t="shared" si="25"/>
      </c>
      <c r="L75" s="11">
        <f t="shared" si="26"/>
      </c>
      <c r="M75" s="11">
        <f t="shared" si="27"/>
      </c>
      <c r="N75" s="19">
        <f t="shared" si="28"/>
      </c>
      <c r="O75" s="19">
        <f t="shared" si="29"/>
      </c>
      <c r="P75" s="20">
        <f t="shared" si="30"/>
      </c>
      <c r="Q75" s="11">
        <f t="shared" si="43"/>
      </c>
      <c r="R75" s="21">
        <f t="shared" si="31"/>
      </c>
      <c r="S75" s="22">
        <f t="shared" si="32"/>
      </c>
      <c r="T75" s="21">
        <f t="shared" si="33"/>
      </c>
      <c r="U75" s="11">
        <f t="shared" si="34"/>
      </c>
      <c r="V75" s="11">
        <f t="shared" si="35"/>
      </c>
      <c r="W75" s="22">
        <f t="shared" si="36"/>
      </c>
      <c r="X75" s="22">
        <f t="shared" si="37"/>
      </c>
      <c r="Y75" s="21">
        <f t="shared" si="38"/>
      </c>
      <c r="AA75" s="11">
        <f t="shared" si="39"/>
      </c>
      <c r="AC75" s="21">
        <f t="shared" si="40"/>
      </c>
      <c r="AD75" s="22">
        <f t="shared" si="41"/>
      </c>
      <c r="AE75" s="21">
        <f t="shared" si="42"/>
      </c>
      <c r="AN75" s="19"/>
      <c r="AO75" s="19"/>
    </row>
    <row r="76" spans="2:41" s="11" customFormat="1" ht="12.75">
      <c r="B76" s="15"/>
      <c r="C76" s="16">
        <f>IF(B76="x",COUNTIF($B$5:$B76,"x"),"")</f>
      </c>
      <c r="D76" s="17" t="s">
        <v>104</v>
      </c>
      <c r="E76" s="18">
        <v>39229</v>
      </c>
      <c r="F76" s="18">
        <f t="shared" si="22"/>
        <v>39960</v>
      </c>
      <c r="H76" s="11">
        <f t="shared" si="23"/>
      </c>
      <c r="I76" s="19">
        <f t="shared" si="24"/>
      </c>
      <c r="J76" s="11">
        <f t="shared" si="25"/>
      </c>
      <c r="L76" s="11">
        <f t="shared" si="26"/>
      </c>
      <c r="M76" s="11">
        <f t="shared" si="27"/>
      </c>
      <c r="N76" s="19">
        <f t="shared" si="28"/>
      </c>
      <c r="O76" s="19">
        <f t="shared" si="29"/>
      </c>
      <c r="P76" s="20">
        <f t="shared" si="30"/>
      </c>
      <c r="Q76" s="11">
        <f t="shared" si="43"/>
      </c>
      <c r="R76" s="21">
        <f t="shared" si="31"/>
      </c>
      <c r="S76" s="22">
        <f t="shared" si="32"/>
      </c>
      <c r="T76" s="21">
        <f t="shared" si="33"/>
      </c>
      <c r="U76" s="11">
        <f t="shared" si="34"/>
      </c>
      <c r="V76" s="11">
        <f t="shared" si="35"/>
      </c>
      <c r="W76" s="22">
        <f t="shared" si="36"/>
      </c>
      <c r="X76" s="22">
        <f t="shared" si="37"/>
      </c>
      <c r="Y76" s="21">
        <f t="shared" si="38"/>
      </c>
      <c r="AA76" s="11">
        <f t="shared" si="39"/>
      </c>
      <c r="AC76" s="21">
        <f t="shared" si="40"/>
      </c>
      <c r="AD76" s="22">
        <f t="shared" si="41"/>
      </c>
      <c r="AE76" s="21">
        <f t="shared" si="42"/>
      </c>
      <c r="AN76" s="19"/>
      <c r="AO76" s="19"/>
    </row>
    <row r="77" spans="2:41" s="11" customFormat="1" ht="12.75">
      <c r="B77" s="15"/>
      <c r="C77" s="16">
        <f>IF(B77="x",COUNTIF($B$5:$B77,"x"),"")</f>
      </c>
      <c r="D77" s="17" t="s">
        <v>105</v>
      </c>
      <c r="E77" s="18">
        <v>39162</v>
      </c>
      <c r="F77" s="18">
        <f t="shared" si="22"/>
        <v>39893</v>
      </c>
      <c r="H77" s="11">
        <f t="shared" si="23"/>
      </c>
      <c r="I77" s="19">
        <f t="shared" si="24"/>
      </c>
      <c r="J77" s="11">
        <f t="shared" si="25"/>
      </c>
      <c r="L77" s="11">
        <f t="shared" si="26"/>
      </c>
      <c r="M77" s="11">
        <f t="shared" si="27"/>
      </c>
      <c r="N77" s="19">
        <f t="shared" si="28"/>
      </c>
      <c r="O77" s="19">
        <f t="shared" si="29"/>
      </c>
      <c r="P77" s="20">
        <f t="shared" si="30"/>
      </c>
      <c r="Q77" s="11">
        <f t="shared" si="43"/>
      </c>
      <c r="R77" s="21">
        <f t="shared" si="31"/>
      </c>
      <c r="S77" s="22">
        <f t="shared" si="32"/>
      </c>
      <c r="T77" s="21">
        <f t="shared" si="33"/>
      </c>
      <c r="U77" s="11">
        <f t="shared" si="34"/>
      </c>
      <c r="V77" s="11">
        <f t="shared" si="35"/>
      </c>
      <c r="W77" s="22">
        <f t="shared" si="36"/>
      </c>
      <c r="X77" s="22">
        <f t="shared" si="37"/>
      </c>
      <c r="Y77" s="21">
        <f t="shared" si="38"/>
      </c>
      <c r="AA77" s="11">
        <f t="shared" si="39"/>
      </c>
      <c r="AC77" s="21">
        <f t="shared" si="40"/>
      </c>
      <c r="AD77" s="22">
        <f t="shared" si="41"/>
      </c>
      <c r="AE77" s="21">
        <f t="shared" si="42"/>
      </c>
      <c r="AN77" s="19"/>
      <c r="AO77" s="19"/>
    </row>
    <row r="78" spans="2:41" s="11" customFormat="1" ht="12.75">
      <c r="B78" s="15"/>
      <c r="C78" s="16">
        <f>IF(B78="x",COUNTIF($B$5:$B78,"x"),"")</f>
      </c>
      <c r="D78" s="17" t="s">
        <v>106</v>
      </c>
      <c r="E78" s="18">
        <v>39444</v>
      </c>
      <c r="F78" s="18">
        <f t="shared" si="22"/>
        <v>40175</v>
      </c>
      <c r="H78" s="11">
        <f t="shared" si="23"/>
      </c>
      <c r="I78" s="19">
        <f t="shared" si="24"/>
      </c>
      <c r="J78" s="11">
        <f t="shared" si="25"/>
      </c>
      <c r="L78" s="11">
        <f t="shared" si="26"/>
      </c>
      <c r="M78" s="11">
        <f t="shared" si="27"/>
      </c>
      <c r="N78" s="19">
        <f t="shared" si="28"/>
      </c>
      <c r="O78" s="19">
        <f t="shared" si="29"/>
      </c>
      <c r="P78" s="20">
        <f t="shared" si="30"/>
      </c>
      <c r="Q78" s="11">
        <f t="shared" si="43"/>
      </c>
      <c r="R78" s="21">
        <f t="shared" si="31"/>
      </c>
      <c r="S78" s="22">
        <f t="shared" si="32"/>
      </c>
      <c r="T78" s="21">
        <f t="shared" si="33"/>
      </c>
      <c r="U78" s="11">
        <f t="shared" si="34"/>
      </c>
      <c r="V78" s="11">
        <f t="shared" si="35"/>
      </c>
      <c r="W78" s="22">
        <f t="shared" si="36"/>
      </c>
      <c r="X78" s="22">
        <f t="shared" si="37"/>
      </c>
      <c r="Y78" s="21">
        <f t="shared" si="38"/>
      </c>
      <c r="AA78" s="11">
        <f t="shared" si="39"/>
      </c>
      <c r="AC78" s="21">
        <f t="shared" si="40"/>
      </c>
      <c r="AD78" s="22">
        <f t="shared" si="41"/>
      </c>
      <c r="AE78" s="21">
        <f t="shared" si="42"/>
      </c>
      <c r="AN78" s="19"/>
      <c r="AO78" s="19"/>
    </row>
    <row r="79" spans="2:41" s="11" customFormat="1" ht="12.75">
      <c r="B79" s="15"/>
      <c r="C79" s="16">
        <f>IF(B79="x",COUNTIF($B$5:$B79,"x"),"")</f>
      </c>
      <c r="D79" s="17" t="s">
        <v>107</v>
      </c>
      <c r="E79" s="18">
        <v>39368</v>
      </c>
      <c r="F79" s="18">
        <f t="shared" si="22"/>
        <v>40099</v>
      </c>
      <c r="H79" s="11">
        <f t="shared" si="23"/>
      </c>
      <c r="I79" s="19">
        <f t="shared" si="24"/>
      </c>
      <c r="J79" s="11">
        <f t="shared" si="25"/>
      </c>
      <c r="L79" s="11">
        <f t="shared" si="26"/>
      </c>
      <c r="M79" s="11">
        <f t="shared" si="27"/>
      </c>
      <c r="N79" s="19">
        <f t="shared" si="28"/>
      </c>
      <c r="O79" s="19">
        <f t="shared" si="29"/>
      </c>
      <c r="P79" s="20">
        <f t="shared" si="30"/>
      </c>
      <c r="Q79" s="11">
        <f t="shared" si="43"/>
      </c>
      <c r="R79" s="21">
        <f t="shared" si="31"/>
      </c>
      <c r="S79" s="22">
        <f t="shared" si="32"/>
      </c>
      <c r="T79" s="21">
        <f t="shared" si="33"/>
      </c>
      <c r="U79" s="11">
        <f t="shared" si="34"/>
      </c>
      <c r="V79" s="11">
        <f t="shared" si="35"/>
      </c>
      <c r="W79" s="22">
        <f t="shared" si="36"/>
      </c>
      <c r="X79" s="22">
        <f t="shared" si="37"/>
      </c>
      <c r="Y79" s="21">
        <f t="shared" si="38"/>
      </c>
      <c r="AA79" s="11">
        <f t="shared" si="39"/>
      </c>
      <c r="AC79" s="21">
        <f t="shared" si="40"/>
      </c>
      <c r="AD79" s="22">
        <f t="shared" si="41"/>
      </c>
      <c r="AE79" s="21">
        <f t="shared" si="42"/>
      </c>
      <c r="AN79" s="19"/>
      <c r="AO79" s="19"/>
    </row>
    <row r="80" spans="2:41" s="11" customFormat="1" ht="12.75">
      <c r="B80" s="15"/>
      <c r="C80" s="16">
        <f>IF(B80="x",COUNTIF($B$5:$B80,"x"),"")</f>
      </c>
      <c r="D80" s="17" t="s">
        <v>108</v>
      </c>
      <c r="E80" s="18">
        <v>39314</v>
      </c>
      <c r="F80" s="18">
        <f t="shared" si="22"/>
        <v>40045</v>
      </c>
      <c r="H80" s="11">
        <f t="shared" si="23"/>
      </c>
      <c r="I80" s="19">
        <f t="shared" si="24"/>
      </c>
      <c r="J80" s="11">
        <f t="shared" si="25"/>
      </c>
      <c r="L80" s="11">
        <f t="shared" si="26"/>
      </c>
      <c r="M80" s="11">
        <f t="shared" si="27"/>
      </c>
      <c r="N80" s="19">
        <f t="shared" si="28"/>
      </c>
      <c r="O80" s="19">
        <f t="shared" si="29"/>
      </c>
      <c r="P80" s="20">
        <f t="shared" si="30"/>
      </c>
      <c r="Q80" s="11">
        <f t="shared" si="43"/>
      </c>
      <c r="R80" s="21">
        <f t="shared" si="31"/>
      </c>
      <c r="S80" s="22">
        <f t="shared" si="32"/>
      </c>
      <c r="T80" s="21">
        <f t="shared" si="33"/>
      </c>
      <c r="U80" s="11">
        <f t="shared" si="34"/>
      </c>
      <c r="V80" s="11">
        <f t="shared" si="35"/>
      </c>
      <c r="W80" s="22">
        <f t="shared" si="36"/>
      </c>
      <c r="X80" s="22">
        <f t="shared" si="37"/>
      </c>
      <c r="Y80" s="21">
        <f t="shared" si="38"/>
      </c>
      <c r="AA80" s="11">
        <f t="shared" si="39"/>
      </c>
      <c r="AC80" s="21">
        <f t="shared" si="40"/>
      </c>
      <c r="AD80" s="22">
        <f t="shared" si="41"/>
      </c>
      <c r="AE80" s="21">
        <f t="shared" si="42"/>
      </c>
      <c r="AN80" s="19"/>
      <c r="AO80" s="19"/>
    </row>
    <row r="81" spans="2:41" s="11" customFormat="1" ht="12.75">
      <c r="B81" s="15"/>
      <c r="C81" s="16">
        <f>IF(B81="x",COUNTIF($B$5:$B81,"x"),"")</f>
      </c>
      <c r="D81" s="17" t="s">
        <v>109</v>
      </c>
      <c r="E81" s="18">
        <v>39314</v>
      </c>
      <c r="F81" s="18">
        <f t="shared" si="22"/>
        <v>40045</v>
      </c>
      <c r="H81" s="11">
        <f t="shared" si="23"/>
      </c>
      <c r="I81" s="19">
        <f t="shared" si="24"/>
      </c>
      <c r="J81" s="11">
        <f t="shared" si="25"/>
      </c>
      <c r="L81" s="11">
        <f t="shared" si="26"/>
      </c>
      <c r="M81" s="11">
        <f t="shared" si="27"/>
      </c>
      <c r="N81" s="19">
        <f t="shared" si="28"/>
      </c>
      <c r="O81" s="19">
        <f t="shared" si="29"/>
      </c>
      <c r="P81" s="20">
        <f t="shared" si="30"/>
      </c>
      <c r="Q81" s="11">
        <f t="shared" si="43"/>
      </c>
      <c r="R81" s="21">
        <f t="shared" si="31"/>
      </c>
      <c r="S81" s="22">
        <f t="shared" si="32"/>
      </c>
      <c r="T81" s="21">
        <f t="shared" si="33"/>
      </c>
      <c r="U81" s="11">
        <f t="shared" si="34"/>
      </c>
      <c r="V81" s="11">
        <f t="shared" si="35"/>
      </c>
      <c r="W81" s="22">
        <f t="shared" si="36"/>
      </c>
      <c r="X81" s="22">
        <f t="shared" si="37"/>
      </c>
      <c r="Y81" s="21">
        <f t="shared" si="38"/>
      </c>
      <c r="AA81" s="11">
        <f t="shared" si="39"/>
      </c>
      <c r="AC81" s="21">
        <f t="shared" si="40"/>
      </c>
      <c r="AD81" s="22">
        <f t="shared" si="41"/>
      </c>
      <c r="AE81" s="21">
        <f t="shared" si="42"/>
      </c>
      <c r="AN81" s="19"/>
      <c r="AO81" s="19"/>
    </row>
    <row r="82" spans="2:41" s="11" customFormat="1" ht="12.75">
      <c r="B82" s="15"/>
      <c r="C82" s="16">
        <f>IF(B82="x",COUNTIF($B$5:$B82,"x"),"")</f>
      </c>
      <c r="D82" s="17" t="s">
        <v>110</v>
      </c>
      <c r="E82" s="18">
        <v>39121</v>
      </c>
      <c r="F82" s="18">
        <f t="shared" si="22"/>
        <v>39852</v>
      </c>
      <c r="H82" s="11">
        <f t="shared" si="23"/>
      </c>
      <c r="I82" s="19">
        <f t="shared" si="24"/>
      </c>
      <c r="J82" s="11">
        <f t="shared" si="25"/>
      </c>
      <c r="L82" s="11">
        <f t="shared" si="26"/>
      </c>
      <c r="M82" s="11">
        <f t="shared" si="27"/>
      </c>
      <c r="N82" s="19">
        <f t="shared" si="28"/>
      </c>
      <c r="O82" s="19">
        <f t="shared" si="29"/>
      </c>
      <c r="P82" s="20">
        <f t="shared" si="30"/>
      </c>
      <c r="Q82" s="11">
        <f t="shared" si="43"/>
      </c>
      <c r="R82" s="21">
        <f t="shared" si="31"/>
      </c>
      <c r="S82" s="22">
        <f t="shared" si="32"/>
      </c>
      <c r="T82" s="21">
        <f t="shared" si="33"/>
      </c>
      <c r="U82" s="11">
        <f t="shared" si="34"/>
      </c>
      <c r="V82" s="11">
        <f t="shared" si="35"/>
      </c>
      <c r="W82" s="22">
        <f t="shared" si="36"/>
      </c>
      <c r="X82" s="22">
        <f t="shared" si="37"/>
      </c>
      <c r="Y82" s="21">
        <f t="shared" si="38"/>
      </c>
      <c r="AA82" s="11">
        <f t="shared" si="39"/>
      </c>
      <c r="AC82" s="21">
        <f t="shared" si="40"/>
      </c>
      <c r="AD82" s="22">
        <f t="shared" si="41"/>
      </c>
      <c r="AE82" s="21">
        <f t="shared" si="42"/>
      </c>
      <c r="AN82" s="19"/>
      <c r="AO82" s="19"/>
    </row>
    <row r="83" spans="2:41" s="11" customFormat="1" ht="12.75">
      <c r="B83" s="15"/>
      <c r="C83" s="16">
        <f>IF(B83="x",COUNTIF($B$5:$B83,"x"),"")</f>
      </c>
      <c r="D83" s="17" t="s">
        <v>111</v>
      </c>
      <c r="E83" s="18">
        <v>39121</v>
      </c>
      <c r="F83" s="18">
        <f t="shared" si="22"/>
        <v>39852</v>
      </c>
      <c r="H83" s="11">
        <f t="shared" si="23"/>
      </c>
      <c r="I83" s="19">
        <f t="shared" si="24"/>
      </c>
      <c r="J83" s="11">
        <f t="shared" si="25"/>
      </c>
      <c r="L83" s="11">
        <f t="shared" si="26"/>
      </c>
      <c r="M83" s="11">
        <f t="shared" si="27"/>
      </c>
      <c r="N83" s="19">
        <f t="shared" si="28"/>
      </c>
      <c r="O83" s="19">
        <f t="shared" si="29"/>
      </c>
      <c r="P83" s="20">
        <f t="shared" si="30"/>
      </c>
      <c r="Q83" s="11">
        <f t="shared" si="43"/>
      </c>
      <c r="R83" s="21">
        <f t="shared" si="31"/>
      </c>
      <c r="S83" s="22">
        <f t="shared" si="32"/>
      </c>
      <c r="T83" s="21">
        <f t="shared" si="33"/>
      </c>
      <c r="U83" s="11">
        <f t="shared" si="34"/>
      </c>
      <c r="V83" s="11">
        <f t="shared" si="35"/>
      </c>
      <c r="W83" s="22">
        <f t="shared" si="36"/>
      </c>
      <c r="X83" s="22">
        <f t="shared" si="37"/>
      </c>
      <c r="Y83" s="21">
        <f t="shared" si="38"/>
      </c>
      <c r="AA83" s="11">
        <f t="shared" si="39"/>
      </c>
      <c r="AC83" s="21">
        <f t="shared" si="40"/>
      </c>
      <c r="AD83" s="22">
        <f t="shared" si="41"/>
      </c>
      <c r="AE83" s="21">
        <f t="shared" si="42"/>
      </c>
      <c r="AN83" s="19"/>
      <c r="AO83" s="19"/>
    </row>
    <row r="84" spans="2:41" s="11" customFormat="1" ht="12.75">
      <c r="B84" s="15"/>
      <c r="C84" s="16">
        <f>IF(B84="x",COUNTIF($B$5:$B84,"x"),"")</f>
      </c>
      <c r="D84" s="17" t="s">
        <v>112</v>
      </c>
      <c r="E84" s="18">
        <v>39244</v>
      </c>
      <c r="F84" s="18">
        <f t="shared" si="22"/>
        <v>39975</v>
      </c>
      <c r="H84" s="11">
        <f t="shared" si="23"/>
      </c>
      <c r="I84" s="19">
        <f t="shared" si="24"/>
      </c>
      <c r="J84" s="11">
        <f t="shared" si="25"/>
      </c>
      <c r="L84" s="11">
        <f t="shared" si="26"/>
      </c>
      <c r="M84" s="11">
        <f t="shared" si="27"/>
      </c>
      <c r="N84" s="19">
        <f t="shared" si="28"/>
      </c>
      <c r="O84" s="19">
        <f t="shared" si="29"/>
      </c>
      <c r="P84" s="20">
        <f t="shared" si="30"/>
      </c>
      <c r="Q84" s="11">
        <f t="shared" si="43"/>
      </c>
      <c r="R84" s="21">
        <f t="shared" si="31"/>
      </c>
      <c r="S84" s="22">
        <f t="shared" si="32"/>
      </c>
      <c r="T84" s="21">
        <f t="shared" si="33"/>
      </c>
      <c r="U84" s="11">
        <f t="shared" si="34"/>
      </c>
      <c r="V84" s="11">
        <f t="shared" si="35"/>
      </c>
      <c r="W84" s="22">
        <f t="shared" si="36"/>
      </c>
      <c r="X84" s="22">
        <f t="shared" si="37"/>
      </c>
      <c r="Y84" s="21">
        <f t="shared" si="38"/>
      </c>
      <c r="AA84" s="11">
        <f t="shared" si="39"/>
      </c>
      <c r="AC84" s="21">
        <f t="shared" si="40"/>
      </c>
      <c r="AD84" s="22">
        <f t="shared" si="41"/>
      </c>
      <c r="AE84" s="21">
        <f t="shared" si="42"/>
      </c>
      <c r="AN84" s="19"/>
      <c r="AO84" s="19"/>
    </row>
    <row r="85" spans="2:41" s="11" customFormat="1" ht="12.75">
      <c r="B85" s="15"/>
      <c r="C85" s="16">
        <f>IF(B85="x",COUNTIF($B$5:$B85,"x"),"")</f>
      </c>
      <c r="D85" s="17" t="s">
        <v>113</v>
      </c>
      <c r="E85" s="18">
        <v>39244</v>
      </c>
      <c r="F85" s="18">
        <f t="shared" si="22"/>
        <v>39975</v>
      </c>
      <c r="H85" s="11">
        <f t="shared" si="23"/>
      </c>
      <c r="I85" s="19">
        <f t="shared" si="24"/>
      </c>
      <c r="J85" s="11">
        <f t="shared" si="25"/>
      </c>
      <c r="L85" s="11">
        <f t="shared" si="26"/>
      </c>
      <c r="M85" s="11">
        <f t="shared" si="27"/>
      </c>
      <c r="N85" s="19">
        <f t="shared" si="28"/>
      </c>
      <c r="O85" s="19">
        <f t="shared" si="29"/>
      </c>
      <c r="P85" s="20">
        <f t="shared" si="30"/>
      </c>
      <c r="Q85" s="11">
        <f t="shared" si="43"/>
      </c>
      <c r="R85" s="21">
        <f t="shared" si="31"/>
      </c>
      <c r="S85" s="22">
        <f t="shared" si="32"/>
      </c>
      <c r="T85" s="21">
        <f t="shared" si="33"/>
      </c>
      <c r="U85" s="11">
        <f t="shared" si="34"/>
      </c>
      <c r="V85" s="11">
        <f t="shared" si="35"/>
      </c>
      <c r="W85" s="22">
        <f t="shared" si="36"/>
      </c>
      <c r="X85" s="22">
        <f t="shared" si="37"/>
      </c>
      <c r="Y85" s="21">
        <f t="shared" si="38"/>
      </c>
      <c r="AA85" s="11">
        <f t="shared" si="39"/>
      </c>
      <c r="AC85" s="21">
        <f t="shared" si="40"/>
      </c>
      <c r="AD85" s="22">
        <f t="shared" si="41"/>
      </c>
      <c r="AE85" s="21">
        <f t="shared" si="42"/>
      </c>
      <c r="AN85" s="19"/>
      <c r="AO85" s="19"/>
    </row>
    <row r="86" spans="2:41" s="11" customFormat="1" ht="12.75">
      <c r="B86" s="15"/>
      <c r="C86" s="16">
        <f>IF(B86="x",COUNTIF($B$5:$B86,"x"),"")</f>
      </c>
      <c r="D86" s="17" t="s">
        <v>114</v>
      </c>
      <c r="E86" s="18">
        <v>39242</v>
      </c>
      <c r="F86" s="18">
        <f t="shared" si="22"/>
        <v>39973</v>
      </c>
      <c r="H86" s="11">
        <f t="shared" si="23"/>
      </c>
      <c r="I86" s="19">
        <f t="shared" si="24"/>
      </c>
      <c r="J86" s="11">
        <f t="shared" si="25"/>
      </c>
      <c r="L86" s="11">
        <f t="shared" si="26"/>
      </c>
      <c r="M86" s="11">
        <f t="shared" si="27"/>
      </c>
      <c r="N86" s="19">
        <f t="shared" si="28"/>
      </c>
      <c r="O86" s="19">
        <f t="shared" si="29"/>
      </c>
      <c r="P86" s="20">
        <f t="shared" si="30"/>
      </c>
      <c r="Q86" s="11">
        <f t="shared" si="43"/>
      </c>
      <c r="R86" s="21">
        <f t="shared" si="31"/>
      </c>
      <c r="S86" s="22">
        <f t="shared" si="32"/>
      </c>
      <c r="T86" s="21">
        <f t="shared" si="33"/>
      </c>
      <c r="U86" s="11">
        <f t="shared" si="34"/>
      </c>
      <c r="V86" s="11">
        <f t="shared" si="35"/>
      </c>
      <c r="W86" s="22">
        <f t="shared" si="36"/>
      </c>
      <c r="X86" s="22">
        <f t="shared" si="37"/>
      </c>
      <c r="Y86" s="21">
        <f t="shared" si="38"/>
      </c>
      <c r="AA86" s="11">
        <f t="shared" si="39"/>
      </c>
      <c r="AC86" s="21">
        <f t="shared" si="40"/>
      </c>
      <c r="AD86" s="22">
        <f t="shared" si="41"/>
      </c>
      <c r="AE86" s="21">
        <f t="shared" si="42"/>
      </c>
      <c r="AN86" s="19"/>
      <c r="AO86" s="19"/>
    </row>
    <row r="87" spans="2:41" s="11" customFormat="1" ht="12.75">
      <c r="B87" s="15"/>
      <c r="C87" s="16">
        <f>IF(B87="x",COUNTIF($B$5:$B87,"x"),"")</f>
      </c>
      <c r="D87" s="17" t="s">
        <v>115</v>
      </c>
      <c r="E87" s="18">
        <v>39368</v>
      </c>
      <c r="F87" s="18">
        <f t="shared" si="22"/>
        <v>40099</v>
      </c>
      <c r="H87" s="11">
        <f t="shared" si="23"/>
      </c>
      <c r="I87" s="19">
        <f t="shared" si="24"/>
      </c>
      <c r="J87" s="11">
        <f t="shared" si="25"/>
      </c>
      <c r="L87" s="11">
        <f t="shared" si="26"/>
      </c>
      <c r="M87" s="11">
        <f t="shared" si="27"/>
      </c>
      <c r="N87" s="19">
        <f t="shared" si="28"/>
      </c>
      <c r="O87" s="19">
        <f t="shared" si="29"/>
      </c>
      <c r="P87" s="20">
        <f t="shared" si="30"/>
      </c>
      <c r="Q87" s="11">
        <f t="shared" si="43"/>
      </c>
      <c r="R87" s="21">
        <f t="shared" si="31"/>
      </c>
      <c r="S87" s="22">
        <f t="shared" si="32"/>
      </c>
      <c r="T87" s="21">
        <f t="shared" si="33"/>
      </c>
      <c r="U87" s="11">
        <f t="shared" si="34"/>
      </c>
      <c r="V87" s="11">
        <f t="shared" si="35"/>
      </c>
      <c r="W87" s="22">
        <f t="shared" si="36"/>
      </c>
      <c r="X87" s="22">
        <f t="shared" si="37"/>
      </c>
      <c r="Y87" s="21">
        <f t="shared" si="38"/>
      </c>
      <c r="AA87" s="11">
        <f t="shared" si="39"/>
      </c>
      <c r="AC87" s="21">
        <f t="shared" si="40"/>
      </c>
      <c r="AD87" s="22">
        <f t="shared" si="41"/>
      </c>
      <c r="AE87" s="21">
        <f t="shared" si="42"/>
      </c>
      <c r="AN87" s="19"/>
      <c r="AO87" s="19"/>
    </row>
    <row r="88" spans="2:41" s="11" customFormat="1" ht="12.75">
      <c r="B88" s="15"/>
      <c r="C88" s="16">
        <f>IF(B88="x",COUNTIF($B$5:$B88,"x"),"")</f>
      </c>
      <c r="D88" s="17" t="s">
        <v>116</v>
      </c>
      <c r="E88" s="18">
        <v>39362</v>
      </c>
      <c r="F88" s="18">
        <f t="shared" si="22"/>
        <v>40093</v>
      </c>
      <c r="H88" s="11">
        <f t="shared" si="23"/>
      </c>
      <c r="I88" s="19">
        <f t="shared" si="24"/>
      </c>
      <c r="J88" s="11">
        <f t="shared" si="25"/>
      </c>
      <c r="L88" s="11">
        <f t="shared" si="26"/>
      </c>
      <c r="M88" s="11">
        <f t="shared" si="27"/>
      </c>
      <c r="N88" s="19">
        <f t="shared" si="28"/>
      </c>
      <c r="O88" s="19">
        <f t="shared" si="29"/>
      </c>
      <c r="P88" s="20">
        <f t="shared" si="30"/>
      </c>
      <c r="Q88" s="11">
        <f t="shared" si="43"/>
      </c>
      <c r="R88" s="21">
        <f t="shared" si="31"/>
      </c>
      <c r="S88" s="22">
        <f t="shared" si="32"/>
      </c>
      <c r="T88" s="21">
        <f t="shared" si="33"/>
      </c>
      <c r="U88" s="11">
        <f t="shared" si="34"/>
      </c>
      <c r="V88" s="11">
        <f t="shared" si="35"/>
      </c>
      <c r="W88" s="22">
        <f t="shared" si="36"/>
      </c>
      <c r="X88" s="22">
        <f t="shared" si="37"/>
      </c>
      <c r="Y88" s="21">
        <f t="shared" si="38"/>
      </c>
      <c r="AA88" s="11">
        <f t="shared" si="39"/>
      </c>
      <c r="AC88" s="21">
        <f t="shared" si="40"/>
      </c>
      <c r="AD88" s="22">
        <f t="shared" si="41"/>
      </c>
      <c r="AE88" s="21">
        <f t="shared" si="42"/>
      </c>
      <c r="AN88" s="19"/>
      <c r="AO88" s="19"/>
    </row>
    <row r="89" spans="2:41" s="11" customFormat="1" ht="12.75">
      <c r="B89" s="15"/>
      <c r="C89" s="16">
        <f>IF(B89="x",COUNTIF($B$5:$B89,"x"),"")</f>
      </c>
      <c r="D89" s="17" t="s">
        <v>117</v>
      </c>
      <c r="E89" s="18">
        <v>39251</v>
      </c>
      <c r="F89" s="18">
        <f t="shared" si="22"/>
        <v>39982</v>
      </c>
      <c r="H89" s="11">
        <f t="shared" si="23"/>
      </c>
      <c r="I89" s="19">
        <f t="shared" si="24"/>
      </c>
      <c r="J89" s="11">
        <f t="shared" si="25"/>
      </c>
      <c r="L89" s="11">
        <f t="shared" si="26"/>
      </c>
      <c r="M89" s="11">
        <f t="shared" si="27"/>
      </c>
      <c r="N89" s="19">
        <f t="shared" si="28"/>
      </c>
      <c r="O89" s="19">
        <f t="shared" si="29"/>
      </c>
      <c r="P89" s="20">
        <f t="shared" si="30"/>
      </c>
      <c r="Q89" s="11">
        <f t="shared" si="43"/>
      </c>
      <c r="R89" s="21">
        <f t="shared" si="31"/>
      </c>
      <c r="S89" s="22">
        <f t="shared" si="32"/>
      </c>
      <c r="T89" s="21">
        <f t="shared" si="33"/>
      </c>
      <c r="U89" s="11">
        <f t="shared" si="34"/>
      </c>
      <c r="V89" s="11">
        <f t="shared" si="35"/>
      </c>
      <c r="W89" s="22">
        <f t="shared" si="36"/>
      </c>
      <c r="X89" s="22">
        <f t="shared" si="37"/>
      </c>
      <c r="Y89" s="21">
        <f t="shared" si="38"/>
      </c>
      <c r="AA89" s="11">
        <f t="shared" si="39"/>
      </c>
      <c r="AC89" s="21">
        <f t="shared" si="40"/>
      </c>
      <c r="AD89" s="22">
        <f t="shared" si="41"/>
      </c>
      <c r="AE89" s="21">
        <f t="shared" si="42"/>
      </c>
      <c r="AN89" s="19"/>
      <c r="AO89" s="19"/>
    </row>
    <row r="90" spans="2:41" s="11" customFormat="1" ht="12.75">
      <c r="B90" s="15"/>
      <c r="C90" s="16">
        <f>IF(B90="x",COUNTIF($B$5:$B90,"x"),"")</f>
      </c>
      <c r="D90" s="17" t="s">
        <v>118</v>
      </c>
      <c r="E90" s="18">
        <v>39251</v>
      </c>
      <c r="F90" s="18">
        <f t="shared" si="22"/>
        <v>39982</v>
      </c>
      <c r="H90" s="11">
        <f t="shared" si="23"/>
      </c>
      <c r="I90" s="19">
        <f t="shared" si="24"/>
      </c>
      <c r="J90" s="11">
        <f t="shared" si="25"/>
      </c>
      <c r="L90" s="11">
        <f t="shared" si="26"/>
      </c>
      <c r="M90" s="11">
        <f t="shared" si="27"/>
      </c>
      <c r="N90" s="19">
        <f t="shared" si="28"/>
      </c>
      <c r="O90" s="19">
        <f t="shared" si="29"/>
      </c>
      <c r="P90" s="20">
        <f t="shared" si="30"/>
      </c>
      <c r="Q90" s="11">
        <f t="shared" si="43"/>
      </c>
      <c r="R90" s="21">
        <f t="shared" si="31"/>
      </c>
      <c r="S90" s="22">
        <f t="shared" si="32"/>
      </c>
      <c r="T90" s="21">
        <f t="shared" si="33"/>
      </c>
      <c r="U90" s="11">
        <f t="shared" si="34"/>
      </c>
      <c r="V90" s="11">
        <f t="shared" si="35"/>
      </c>
      <c r="W90" s="22">
        <f t="shared" si="36"/>
      </c>
      <c r="X90" s="22">
        <f t="shared" si="37"/>
      </c>
      <c r="Y90" s="21">
        <f t="shared" si="38"/>
      </c>
      <c r="AA90" s="11">
        <f t="shared" si="39"/>
      </c>
      <c r="AC90" s="21">
        <f t="shared" si="40"/>
      </c>
      <c r="AD90" s="22">
        <f t="shared" si="41"/>
      </c>
      <c r="AE90" s="21">
        <f t="shared" si="42"/>
      </c>
      <c r="AN90" s="19"/>
      <c r="AO90" s="19"/>
    </row>
    <row r="91" spans="2:41" s="11" customFormat="1" ht="12.75">
      <c r="B91" s="15"/>
      <c r="C91" s="16">
        <f>IF(B91="x",COUNTIF($B$5:$B91,"x"),"")</f>
      </c>
      <c r="D91" s="17" t="s">
        <v>119</v>
      </c>
      <c r="E91" s="18">
        <v>39229</v>
      </c>
      <c r="F91" s="18">
        <f t="shared" si="22"/>
        <v>39960</v>
      </c>
      <c r="H91" s="11">
        <f t="shared" si="23"/>
      </c>
      <c r="I91" s="19">
        <f t="shared" si="24"/>
      </c>
      <c r="J91" s="11">
        <f t="shared" si="25"/>
      </c>
      <c r="L91" s="11">
        <f t="shared" si="26"/>
      </c>
      <c r="M91" s="11">
        <f t="shared" si="27"/>
      </c>
      <c r="N91" s="19">
        <f t="shared" si="28"/>
      </c>
      <c r="O91" s="19">
        <f t="shared" si="29"/>
      </c>
      <c r="P91" s="20">
        <f t="shared" si="30"/>
      </c>
      <c r="Q91" s="11">
        <f t="shared" si="43"/>
      </c>
      <c r="R91" s="21">
        <f t="shared" si="31"/>
      </c>
      <c r="S91" s="22">
        <f t="shared" si="32"/>
      </c>
      <c r="T91" s="21">
        <f t="shared" si="33"/>
      </c>
      <c r="U91" s="11">
        <f t="shared" si="34"/>
      </c>
      <c r="V91" s="11">
        <f t="shared" si="35"/>
      </c>
      <c r="W91" s="22">
        <f t="shared" si="36"/>
      </c>
      <c r="X91" s="22">
        <f t="shared" si="37"/>
      </c>
      <c r="Y91" s="21">
        <f t="shared" si="38"/>
      </c>
      <c r="AA91" s="11">
        <f t="shared" si="39"/>
      </c>
      <c r="AC91" s="21">
        <f t="shared" si="40"/>
      </c>
      <c r="AD91" s="22">
        <f t="shared" si="41"/>
      </c>
      <c r="AE91" s="21">
        <f t="shared" si="42"/>
      </c>
      <c r="AN91" s="19"/>
      <c r="AO91" s="19"/>
    </row>
    <row r="92" spans="2:41" s="11" customFormat="1" ht="12.75">
      <c r="B92" s="15"/>
      <c r="C92" s="16">
        <f>IF(B92="x",COUNTIF($B$5:$B92,"x"),"")</f>
      </c>
      <c r="D92" s="17" t="s">
        <v>120</v>
      </c>
      <c r="E92" s="18">
        <v>39238</v>
      </c>
      <c r="F92" s="18">
        <f t="shared" si="22"/>
        <v>39969</v>
      </c>
      <c r="H92" s="11">
        <f t="shared" si="23"/>
      </c>
      <c r="I92" s="19">
        <f t="shared" si="24"/>
      </c>
      <c r="J92" s="11">
        <f t="shared" si="25"/>
      </c>
      <c r="L92" s="11">
        <f t="shared" si="26"/>
      </c>
      <c r="M92" s="11">
        <f t="shared" si="27"/>
      </c>
      <c r="N92" s="19">
        <f t="shared" si="28"/>
      </c>
      <c r="O92" s="19">
        <f t="shared" si="29"/>
      </c>
      <c r="P92" s="20">
        <f t="shared" si="30"/>
      </c>
      <c r="Q92" s="11">
        <f t="shared" si="43"/>
      </c>
      <c r="R92" s="21">
        <f t="shared" si="31"/>
      </c>
      <c r="S92" s="22">
        <f t="shared" si="32"/>
      </c>
      <c r="T92" s="21">
        <f t="shared" si="33"/>
      </c>
      <c r="U92" s="11">
        <f t="shared" si="34"/>
      </c>
      <c r="V92" s="11">
        <f t="shared" si="35"/>
      </c>
      <c r="W92" s="22">
        <f t="shared" si="36"/>
      </c>
      <c r="X92" s="22">
        <f t="shared" si="37"/>
      </c>
      <c r="Y92" s="21">
        <f t="shared" si="38"/>
      </c>
      <c r="AA92" s="11">
        <f t="shared" si="39"/>
      </c>
      <c r="AC92" s="21">
        <f t="shared" si="40"/>
      </c>
      <c r="AD92" s="22">
        <f t="shared" si="41"/>
      </c>
      <c r="AE92" s="21">
        <f t="shared" si="42"/>
      </c>
      <c r="AN92" s="19"/>
      <c r="AO92" s="19"/>
    </row>
    <row r="93" spans="2:41" s="11" customFormat="1" ht="12.75">
      <c r="B93" s="15"/>
      <c r="C93" s="16">
        <f>IF(B93="x",COUNTIF($B$5:$B93,"x"),"")</f>
      </c>
      <c r="D93" s="17" t="s">
        <v>121</v>
      </c>
      <c r="E93" s="18">
        <v>39108</v>
      </c>
      <c r="F93" s="18">
        <f t="shared" si="22"/>
        <v>39839</v>
      </c>
      <c r="H93" s="11">
        <f t="shared" si="23"/>
      </c>
      <c r="I93" s="19">
        <f t="shared" si="24"/>
      </c>
      <c r="J93" s="11">
        <f t="shared" si="25"/>
      </c>
      <c r="L93" s="11">
        <f t="shared" si="26"/>
      </c>
      <c r="M93" s="11">
        <f t="shared" si="27"/>
      </c>
      <c r="N93" s="19">
        <f t="shared" si="28"/>
      </c>
      <c r="O93" s="19">
        <f t="shared" si="29"/>
      </c>
      <c r="P93" s="20">
        <f t="shared" si="30"/>
      </c>
      <c r="Q93" s="11">
        <f t="shared" si="43"/>
      </c>
      <c r="R93" s="21">
        <f t="shared" si="31"/>
      </c>
      <c r="S93" s="22">
        <f t="shared" si="32"/>
      </c>
      <c r="T93" s="21">
        <f t="shared" si="33"/>
      </c>
      <c r="U93" s="11">
        <f t="shared" si="34"/>
      </c>
      <c r="V93" s="11">
        <f t="shared" si="35"/>
      </c>
      <c r="W93" s="22">
        <f t="shared" si="36"/>
      </c>
      <c r="X93" s="22">
        <f t="shared" si="37"/>
      </c>
      <c r="Y93" s="21">
        <f t="shared" si="38"/>
      </c>
      <c r="AA93" s="11">
        <f t="shared" si="39"/>
      </c>
      <c r="AC93" s="21">
        <f t="shared" si="40"/>
      </c>
      <c r="AD93" s="22">
        <f t="shared" si="41"/>
      </c>
      <c r="AE93" s="21">
        <f t="shared" si="42"/>
      </c>
      <c r="AN93" s="19"/>
      <c r="AO93" s="19"/>
    </row>
    <row r="94" spans="2:41" s="11" customFormat="1" ht="12.75">
      <c r="B94" s="15"/>
      <c r="C94" s="16">
        <f>IF(B94="x",COUNTIF($B$5:$B94,"x"),"")</f>
      </c>
      <c r="D94" s="17" t="s">
        <v>122</v>
      </c>
      <c r="E94" s="18">
        <v>39108</v>
      </c>
      <c r="F94" s="18">
        <f t="shared" si="22"/>
        <v>39839</v>
      </c>
      <c r="H94" s="11">
        <f t="shared" si="23"/>
      </c>
      <c r="I94" s="19">
        <f t="shared" si="24"/>
      </c>
      <c r="J94" s="11">
        <f t="shared" si="25"/>
      </c>
      <c r="L94" s="11">
        <f t="shared" si="26"/>
      </c>
      <c r="M94" s="11">
        <f t="shared" si="27"/>
      </c>
      <c r="N94" s="19">
        <f t="shared" si="28"/>
      </c>
      <c r="O94" s="19">
        <f t="shared" si="29"/>
      </c>
      <c r="P94" s="20">
        <f t="shared" si="30"/>
      </c>
      <c r="Q94" s="11">
        <f t="shared" si="43"/>
      </c>
      <c r="R94" s="21">
        <f t="shared" si="31"/>
      </c>
      <c r="S94" s="22">
        <f t="shared" si="32"/>
      </c>
      <c r="T94" s="21">
        <f t="shared" si="33"/>
      </c>
      <c r="U94" s="11">
        <f t="shared" si="34"/>
      </c>
      <c r="V94" s="11">
        <f t="shared" si="35"/>
      </c>
      <c r="W94" s="22">
        <f t="shared" si="36"/>
      </c>
      <c r="X94" s="22">
        <f t="shared" si="37"/>
      </c>
      <c r="Y94" s="21">
        <f t="shared" si="38"/>
      </c>
      <c r="AA94" s="11">
        <f t="shared" si="39"/>
      </c>
      <c r="AC94" s="21">
        <f t="shared" si="40"/>
      </c>
      <c r="AD94" s="22">
        <f t="shared" si="41"/>
      </c>
      <c r="AE94" s="21">
        <f t="shared" si="42"/>
      </c>
      <c r="AN94" s="19"/>
      <c r="AO94" s="19"/>
    </row>
    <row r="95" spans="2:41" s="11" customFormat="1" ht="12.75">
      <c r="B95" s="15"/>
      <c r="C95" s="16">
        <f>IF(B95="x",COUNTIF($B$5:$B95,"x"),"")</f>
      </c>
      <c r="D95" s="17" t="s">
        <v>123</v>
      </c>
      <c r="E95" s="18">
        <v>39230</v>
      </c>
      <c r="F95" s="18">
        <f t="shared" si="22"/>
        <v>39961</v>
      </c>
      <c r="H95" s="11">
        <f t="shared" si="23"/>
      </c>
      <c r="I95" s="19">
        <f t="shared" si="24"/>
      </c>
      <c r="J95" s="11">
        <f t="shared" si="25"/>
      </c>
      <c r="L95" s="11">
        <f t="shared" si="26"/>
      </c>
      <c r="M95" s="11">
        <f t="shared" si="27"/>
      </c>
      <c r="N95" s="19">
        <f t="shared" si="28"/>
      </c>
      <c r="O95" s="19">
        <f t="shared" si="29"/>
      </c>
      <c r="P95" s="20">
        <f t="shared" si="30"/>
      </c>
      <c r="Q95" s="11">
        <f t="shared" si="43"/>
      </c>
      <c r="R95" s="21">
        <f t="shared" si="31"/>
      </c>
      <c r="S95" s="22">
        <f t="shared" si="32"/>
      </c>
      <c r="T95" s="21">
        <f t="shared" si="33"/>
      </c>
      <c r="U95" s="11">
        <f t="shared" si="34"/>
      </c>
      <c r="V95" s="11">
        <f t="shared" si="35"/>
      </c>
      <c r="W95" s="22">
        <f t="shared" si="36"/>
      </c>
      <c r="X95" s="22">
        <f t="shared" si="37"/>
      </c>
      <c r="Y95" s="21">
        <f t="shared" si="38"/>
      </c>
      <c r="AA95" s="11">
        <f t="shared" si="39"/>
      </c>
      <c r="AC95" s="21">
        <f t="shared" si="40"/>
      </c>
      <c r="AD95" s="22">
        <f t="shared" si="41"/>
      </c>
      <c r="AE95" s="21">
        <f t="shared" si="42"/>
      </c>
      <c r="AN95" s="19"/>
      <c r="AO95" s="19"/>
    </row>
    <row r="96" spans="2:41" s="11" customFormat="1" ht="12.75">
      <c r="B96" s="15"/>
      <c r="C96" s="16">
        <f>IF(B96="x",COUNTIF($B$5:$B96,"x"),"")</f>
      </c>
      <c r="D96" s="17" t="s">
        <v>124</v>
      </c>
      <c r="E96" s="18">
        <v>39243</v>
      </c>
      <c r="F96" s="18">
        <f t="shared" si="22"/>
        <v>39974</v>
      </c>
      <c r="H96" s="11">
        <f t="shared" si="23"/>
      </c>
      <c r="I96" s="19">
        <f t="shared" si="24"/>
      </c>
      <c r="J96" s="11">
        <f t="shared" si="25"/>
      </c>
      <c r="L96" s="11">
        <f t="shared" si="26"/>
      </c>
      <c r="M96" s="11">
        <f t="shared" si="27"/>
      </c>
      <c r="N96" s="19">
        <f t="shared" si="28"/>
      </c>
      <c r="O96" s="19">
        <f t="shared" si="29"/>
      </c>
      <c r="P96" s="20">
        <f t="shared" si="30"/>
      </c>
      <c r="Q96" s="11">
        <f t="shared" si="43"/>
      </c>
      <c r="R96" s="21">
        <f t="shared" si="31"/>
      </c>
      <c r="S96" s="22">
        <f t="shared" si="32"/>
      </c>
      <c r="T96" s="21">
        <f t="shared" si="33"/>
      </c>
      <c r="U96" s="11">
        <f t="shared" si="34"/>
      </c>
      <c r="V96" s="11">
        <f t="shared" si="35"/>
      </c>
      <c r="W96" s="22">
        <f t="shared" si="36"/>
      </c>
      <c r="X96" s="22">
        <f t="shared" si="37"/>
      </c>
      <c r="Y96" s="21">
        <f t="shared" si="38"/>
      </c>
      <c r="AA96" s="11">
        <f t="shared" si="39"/>
      </c>
      <c r="AC96" s="21">
        <f t="shared" si="40"/>
      </c>
      <c r="AD96" s="22">
        <f t="shared" si="41"/>
      </c>
      <c r="AE96" s="21">
        <f t="shared" si="42"/>
      </c>
      <c r="AN96" s="19"/>
      <c r="AO96" s="19"/>
    </row>
    <row r="97" spans="2:41" s="11" customFormat="1" ht="12.75">
      <c r="B97" s="15"/>
      <c r="C97" s="16">
        <f>IF(B97="x",COUNTIF($B$5:$B97,"x"),"")</f>
      </c>
      <c r="D97" s="17" t="s">
        <v>125</v>
      </c>
      <c r="E97" s="18">
        <v>39291</v>
      </c>
      <c r="F97" s="18">
        <f t="shared" si="22"/>
        <v>40022</v>
      </c>
      <c r="H97" s="11">
        <f t="shared" si="23"/>
      </c>
      <c r="I97" s="19">
        <f t="shared" si="24"/>
      </c>
      <c r="J97" s="11">
        <f t="shared" si="25"/>
      </c>
      <c r="L97" s="11">
        <f t="shared" si="26"/>
      </c>
      <c r="M97" s="11">
        <f t="shared" si="27"/>
      </c>
      <c r="N97" s="19">
        <f t="shared" si="28"/>
      </c>
      <c r="O97" s="19">
        <f t="shared" si="29"/>
      </c>
      <c r="P97" s="20">
        <f t="shared" si="30"/>
      </c>
      <c r="Q97" s="11">
        <f t="shared" si="43"/>
      </c>
      <c r="R97" s="21">
        <f t="shared" si="31"/>
      </c>
      <c r="S97" s="22">
        <f t="shared" si="32"/>
      </c>
      <c r="T97" s="21">
        <f t="shared" si="33"/>
      </c>
      <c r="U97" s="11">
        <f t="shared" si="34"/>
      </c>
      <c r="V97" s="11">
        <f t="shared" si="35"/>
      </c>
      <c r="W97" s="22">
        <f t="shared" si="36"/>
      </c>
      <c r="X97" s="22">
        <f t="shared" si="37"/>
      </c>
      <c r="Y97" s="21">
        <f t="shared" si="38"/>
      </c>
      <c r="AA97" s="11">
        <f t="shared" si="39"/>
      </c>
      <c r="AC97" s="21">
        <f t="shared" si="40"/>
      </c>
      <c r="AD97" s="22">
        <f t="shared" si="41"/>
      </c>
      <c r="AE97" s="21">
        <f t="shared" si="42"/>
      </c>
      <c r="AN97" s="19"/>
      <c r="AO97" s="19"/>
    </row>
    <row r="98" spans="2:41" s="11" customFormat="1" ht="12.75">
      <c r="B98" s="15"/>
      <c r="C98" s="16">
        <f>IF(B98="x",COUNTIF($B$5:$B98,"x"),"")</f>
      </c>
      <c r="D98" s="17" t="s">
        <v>126</v>
      </c>
      <c r="E98" s="18">
        <v>39362</v>
      </c>
      <c r="F98" s="18">
        <f t="shared" si="22"/>
        <v>40093</v>
      </c>
      <c r="H98" s="11">
        <f t="shared" si="23"/>
      </c>
      <c r="I98" s="19">
        <f t="shared" si="24"/>
      </c>
      <c r="J98" s="11">
        <f t="shared" si="25"/>
      </c>
      <c r="L98" s="11">
        <f t="shared" si="26"/>
      </c>
      <c r="M98" s="11">
        <f t="shared" si="27"/>
      </c>
      <c r="N98" s="19">
        <f t="shared" si="28"/>
      </c>
      <c r="O98" s="19">
        <f t="shared" si="29"/>
      </c>
      <c r="P98" s="20">
        <f t="shared" si="30"/>
      </c>
      <c r="Q98" s="11">
        <f t="shared" si="43"/>
      </c>
      <c r="R98" s="21">
        <f t="shared" si="31"/>
      </c>
      <c r="S98" s="22">
        <f t="shared" si="32"/>
      </c>
      <c r="T98" s="21">
        <f t="shared" si="33"/>
      </c>
      <c r="U98" s="11">
        <f t="shared" si="34"/>
      </c>
      <c r="V98" s="11">
        <f t="shared" si="35"/>
      </c>
      <c r="W98" s="22">
        <f t="shared" si="36"/>
      </c>
      <c r="X98" s="22">
        <f t="shared" si="37"/>
      </c>
      <c r="Y98" s="21">
        <f t="shared" si="38"/>
      </c>
      <c r="AA98" s="11">
        <f t="shared" si="39"/>
      </c>
      <c r="AC98" s="21">
        <f t="shared" si="40"/>
      </c>
      <c r="AD98" s="22">
        <f t="shared" si="41"/>
      </c>
      <c r="AE98" s="21">
        <f t="shared" si="42"/>
      </c>
      <c r="AN98" s="19"/>
      <c r="AO98" s="19"/>
    </row>
    <row r="99" spans="2:41" s="11" customFormat="1" ht="12.75">
      <c r="B99" s="15"/>
      <c r="C99" s="16">
        <f>IF(B99="x",COUNTIF($B$5:$B99,"x"),"")</f>
      </c>
      <c r="D99" s="17" t="s">
        <v>127</v>
      </c>
      <c r="E99" s="18">
        <v>39360</v>
      </c>
      <c r="F99" s="18">
        <f t="shared" si="22"/>
        <v>40091</v>
      </c>
      <c r="H99" s="11">
        <f t="shared" si="23"/>
      </c>
      <c r="I99" s="19">
        <f t="shared" si="24"/>
      </c>
      <c r="J99" s="11">
        <f t="shared" si="25"/>
      </c>
      <c r="L99" s="11">
        <f t="shared" si="26"/>
      </c>
      <c r="M99" s="11">
        <f t="shared" si="27"/>
      </c>
      <c r="N99" s="19">
        <f t="shared" si="28"/>
      </c>
      <c r="O99" s="19">
        <f t="shared" si="29"/>
      </c>
      <c r="P99" s="20">
        <f t="shared" si="30"/>
      </c>
      <c r="Q99" s="11">
        <f t="shared" si="43"/>
      </c>
      <c r="R99" s="21">
        <f t="shared" si="31"/>
      </c>
      <c r="S99" s="22">
        <f t="shared" si="32"/>
      </c>
      <c r="T99" s="21">
        <f t="shared" si="33"/>
      </c>
      <c r="U99" s="11">
        <f t="shared" si="34"/>
      </c>
      <c r="V99" s="11">
        <f t="shared" si="35"/>
      </c>
      <c r="W99" s="22">
        <f t="shared" si="36"/>
      </c>
      <c r="X99" s="22">
        <f t="shared" si="37"/>
      </c>
      <c r="Y99" s="21">
        <f t="shared" si="38"/>
      </c>
      <c r="AA99" s="11">
        <f t="shared" si="39"/>
      </c>
      <c r="AC99" s="21">
        <f t="shared" si="40"/>
      </c>
      <c r="AD99" s="22">
        <f t="shared" si="41"/>
      </c>
      <c r="AE99" s="21">
        <f t="shared" si="42"/>
      </c>
      <c r="AN99" s="19"/>
      <c r="AO99" s="19"/>
    </row>
    <row r="100" spans="2:41" s="11" customFormat="1" ht="12.75">
      <c r="B100" s="15"/>
      <c r="C100" s="16">
        <f>IF(B100="x",COUNTIF($B$5:$B100,"x"),"")</f>
      </c>
      <c r="D100" s="17" t="s">
        <v>128</v>
      </c>
      <c r="E100" s="18">
        <v>39280</v>
      </c>
      <c r="F100" s="18">
        <f t="shared" si="22"/>
        <v>40011</v>
      </c>
      <c r="H100" s="11">
        <f t="shared" si="23"/>
      </c>
      <c r="I100" s="19">
        <f t="shared" si="24"/>
      </c>
      <c r="J100" s="11">
        <f t="shared" si="25"/>
      </c>
      <c r="L100" s="11">
        <f t="shared" si="26"/>
      </c>
      <c r="M100" s="11">
        <f t="shared" si="27"/>
      </c>
      <c r="N100" s="19">
        <f t="shared" si="28"/>
      </c>
      <c r="O100" s="19">
        <f t="shared" si="29"/>
      </c>
      <c r="P100" s="20">
        <f t="shared" si="30"/>
      </c>
      <c r="Q100" s="11">
        <f t="shared" si="43"/>
      </c>
      <c r="R100" s="21">
        <f t="shared" si="31"/>
      </c>
      <c r="S100" s="22">
        <f t="shared" si="32"/>
      </c>
      <c r="T100" s="21">
        <f t="shared" si="33"/>
      </c>
      <c r="U100" s="11">
        <f t="shared" si="34"/>
      </c>
      <c r="V100" s="11">
        <f t="shared" si="35"/>
      </c>
      <c r="W100" s="22">
        <f t="shared" si="36"/>
      </c>
      <c r="X100" s="22">
        <f t="shared" si="37"/>
      </c>
      <c r="Y100" s="21">
        <f t="shared" si="38"/>
      </c>
      <c r="AA100" s="11">
        <f t="shared" si="39"/>
      </c>
      <c r="AC100" s="21">
        <f t="shared" si="40"/>
      </c>
      <c r="AD100" s="22">
        <f t="shared" si="41"/>
      </c>
      <c r="AE100" s="21">
        <f t="shared" si="42"/>
      </c>
      <c r="AN100" s="19"/>
      <c r="AO100" s="19"/>
    </row>
    <row r="101" spans="2:41" s="11" customFormat="1" ht="12.75">
      <c r="B101" s="15"/>
      <c r="C101" s="16">
        <f>IF(B101="x",COUNTIF($B$5:$B101,"x"),"")</f>
      </c>
      <c r="D101" s="17" t="s">
        <v>129</v>
      </c>
      <c r="E101" s="18">
        <v>39310</v>
      </c>
      <c r="F101" s="18">
        <f t="shared" si="22"/>
        <v>40041</v>
      </c>
      <c r="H101" s="11">
        <f t="shared" si="23"/>
      </c>
      <c r="I101" s="19">
        <f t="shared" si="24"/>
      </c>
      <c r="J101" s="11">
        <f t="shared" si="25"/>
      </c>
      <c r="L101" s="11">
        <f t="shared" si="26"/>
      </c>
      <c r="M101" s="11">
        <f t="shared" si="27"/>
      </c>
      <c r="N101" s="19">
        <f t="shared" si="28"/>
      </c>
      <c r="O101" s="19">
        <f t="shared" si="29"/>
      </c>
      <c r="P101" s="20">
        <f t="shared" si="30"/>
      </c>
      <c r="Q101" s="11">
        <f t="shared" si="43"/>
      </c>
      <c r="R101" s="21">
        <f t="shared" si="31"/>
      </c>
      <c r="S101" s="22">
        <f t="shared" si="32"/>
      </c>
      <c r="T101" s="21">
        <f t="shared" si="33"/>
      </c>
      <c r="U101" s="11">
        <f t="shared" si="34"/>
      </c>
      <c r="V101" s="11">
        <f t="shared" si="35"/>
      </c>
      <c r="W101" s="22">
        <f t="shared" si="36"/>
      </c>
      <c r="X101" s="22">
        <f t="shared" si="37"/>
      </c>
      <c r="Y101" s="21">
        <f t="shared" si="38"/>
      </c>
      <c r="AA101" s="11">
        <f t="shared" si="39"/>
      </c>
      <c r="AC101" s="21">
        <f t="shared" si="40"/>
      </c>
      <c r="AD101" s="22">
        <f t="shared" si="41"/>
      </c>
      <c r="AE101" s="21">
        <f t="shared" si="42"/>
      </c>
      <c r="AN101" s="19"/>
      <c r="AO101" s="19"/>
    </row>
    <row r="102" spans="2:41" s="11" customFormat="1" ht="12.75">
      <c r="B102" s="15"/>
      <c r="C102" s="16">
        <f>IF(B102="x",COUNTIF($B$5:$B102,"x"),"")</f>
      </c>
      <c r="D102" s="17" t="s">
        <v>130</v>
      </c>
      <c r="E102" s="18">
        <v>39242</v>
      </c>
      <c r="F102" s="18">
        <f t="shared" si="22"/>
        <v>39973</v>
      </c>
      <c r="H102" s="11">
        <f t="shared" si="23"/>
      </c>
      <c r="I102" s="19">
        <f t="shared" si="24"/>
      </c>
      <c r="J102" s="11">
        <f t="shared" si="25"/>
      </c>
      <c r="L102" s="11">
        <f t="shared" si="26"/>
      </c>
      <c r="M102" s="11">
        <f t="shared" si="27"/>
      </c>
      <c r="N102" s="19">
        <f t="shared" si="28"/>
      </c>
      <c r="O102" s="19">
        <f t="shared" si="29"/>
      </c>
      <c r="P102" s="20">
        <f t="shared" si="30"/>
      </c>
      <c r="Q102" s="11">
        <f t="shared" si="43"/>
      </c>
      <c r="R102" s="21">
        <f t="shared" si="31"/>
      </c>
      <c r="S102" s="22">
        <f t="shared" si="32"/>
      </c>
      <c r="T102" s="21">
        <f t="shared" si="33"/>
      </c>
      <c r="U102" s="11">
        <f t="shared" si="34"/>
      </c>
      <c r="V102" s="11">
        <f t="shared" si="35"/>
      </c>
      <c r="W102" s="22">
        <f t="shared" si="36"/>
      </c>
      <c r="X102" s="22">
        <f t="shared" si="37"/>
      </c>
      <c r="Y102" s="21">
        <f t="shared" si="38"/>
      </c>
      <c r="AA102" s="11">
        <f t="shared" si="39"/>
      </c>
      <c r="AC102" s="21">
        <f t="shared" si="40"/>
      </c>
      <c r="AD102" s="22">
        <f t="shared" si="41"/>
      </c>
      <c r="AE102" s="21">
        <f t="shared" si="42"/>
      </c>
      <c r="AN102" s="19"/>
      <c r="AO102" s="19"/>
    </row>
    <row r="103" spans="2:41" s="11" customFormat="1" ht="12.75">
      <c r="B103" s="15"/>
      <c r="C103" s="16">
        <f>IF(B103="x",COUNTIF($B$5:$B103,"x"),"")</f>
      </c>
      <c r="D103" s="17" t="s">
        <v>131</v>
      </c>
      <c r="E103" s="18">
        <v>39148</v>
      </c>
      <c r="F103" s="18">
        <f t="shared" si="22"/>
        <v>39879</v>
      </c>
      <c r="H103" s="11">
        <f t="shared" si="23"/>
      </c>
      <c r="I103" s="19">
        <f t="shared" si="24"/>
      </c>
      <c r="J103" s="11">
        <f t="shared" si="25"/>
      </c>
      <c r="L103" s="11">
        <f t="shared" si="26"/>
      </c>
      <c r="M103" s="11">
        <f t="shared" si="27"/>
      </c>
      <c r="N103" s="19">
        <f t="shared" si="28"/>
      </c>
      <c r="O103" s="19">
        <f t="shared" si="29"/>
      </c>
      <c r="P103" s="20">
        <f t="shared" si="30"/>
      </c>
      <c r="Q103" s="11">
        <f t="shared" si="43"/>
      </c>
      <c r="R103" s="21">
        <f t="shared" si="31"/>
      </c>
      <c r="S103" s="22">
        <f t="shared" si="32"/>
      </c>
      <c r="T103" s="21">
        <f t="shared" si="33"/>
      </c>
      <c r="U103" s="11">
        <f t="shared" si="34"/>
      </c>
      <c r="V103" s="11">
        <f t="shared" si="35"/>
      </c>
      <c r="W103" s="22">
        <f t="shared" si="36"/>
      </c>
      <c r="X103" s="22">
        <f t="shared" si="37"/>
      </c>
      <c r="Y103" s="21">
        <f t="shared" si="38"/>
      </c>
      <c r="AA103" s="11">
        <f t="shared" si="39"/>
      </c>
      <c r="AC103" s="21">
        <f t="shared" si="40"/>
      </c>
      <c r="AD103" s="22">
        <f t="shared" si="41"/>
      </c>
      <c r="AE103" s="21">
        <f t="shared" si="42"/>
      </c>
      <c r="AN103" s="19"/>
      <c r="AO103" s="19"/>
    </row>
    <row r="104" spans="2:41" s="11" customFormat="1" ht="12.75">
      <c r="B104" s="15"/>
      <c r="C104" s="16">
        <f>IF(B104="x",COUNTIF($B$5:$B104,"x"),"")</f>
      </c>
      <c r="D104" s="17" t="s">
        <v>132</v>
      </c>
      <c r="E104" s="18">
        <v>39209</v>
      </c>
      <c r="F104" s="18">
        <f t="shared" si="22"/>
        <v>39940</v>
      </c>
      <c r="H104" s="11">
        <f t="shared" si="23"/>
      </c>
      <c r="I104" s="19">
        <f t="shared" si="24"/>
      </c>
      <c r="J104" s="11">
        <f t="shared" si="25"/>
      </c>
      <c r="L104" s="11">
        <f t="shared" si="26"/>
      </c>
      <c r="M104" s="11">
        <f t="shared" si="27"/>
      </c>
      <c r="N104" s="19">
        <f t="shared" si="28"/>
      </c>
      <c r="O104" s="19">
        <f t="shared" si="29"/>
      </c>
      <c r="P104" s="20">
        <f t="shared" si="30"/>
      </c>
      <c r="Q104" s="11">
        <f t="shared" si="43"/>
      </c>
      <c r="R104" s="21">
        <f t="shared" si="31"/>
      </c>
      <c r="S104" s="22">
        <f t="shared" si="32"/>
      </c>
      <c r="T104" s="21">
        <f t="shared" si="33"/>
      </c>
      <c r="U104" s="11">
        <f t="shared" si="34"/>
      </c>
      <c r="V104" s="11">
        <f t="shared" si="35"/>
      </c>
      <c r="W104" s="22">
        <f t="shared" si="36"/>
      </c>
      <c r="X104" s="22">
        <f t="shared" si="37"/>
      </c>
      <c r="Y104" s="21">
        <f t="shared" si="38"/>
      </c>
      <c r="AA104" s="11">
        <f t="shared" si="39"/>
      </c>
      <c r="AC104" s="21">
        <f t="shared" si="40"/>
      </c>
      <c r="AD104" s="22">
        <f t="shared" si="41"/>
      </c>
      <c r="AE104" s="21">
        <f t="shared" si="42"/>
      </c>
      <c r="AN104" s="19"/>
      <c r="AO104" s="19"/>
    </row>
    <row r="105" spans="2:41" s="11" customFormat="1" ht="12.75">
      <c r="B105" s="15"/>
      <c r="C105" s="16">
        <f>IF(B105="x",COUNTIF($B$5:$B105,"x"),"")</f>
      </c>
      <c r="D105" s="17" t="s">
        <v>133</v>
      </c>
      <c r="E105" s="18">
        <v>39209</v>
      </c>
      <c r="F105" s="18">
        <f t="shared" si="22"/>
        <v>39940</v>
      </c>
      <c r="H105" s="11">
        <f t="shared" si="23"/>
      </c>
      <c r="I105" s="19">
        <f t="shared" si="24"/>
      </c>
      <c r="J105" s="11">
        <f t="shared" si="25"/>
      </c>
      <c r="L105" s="11">
        <f t="shared" si="26"/>
      </c>
      <c r="M105" s="11">
        <f t="shared" si="27"/>
      </c>
      <c r="N105" s="19">
        <f t="shared" si="28"/>
      </c>
      <c r="O105" s="19">
        <f t="shared" si="29"/>
      </c>
      <c r="P105" s="20">
        <f t="shared" si="30"/>
      </c>
      <c r="Q105" s="11">
        <f t="shared" si="43"/>
      </c>
      <c r="R105" s="21">
        <f t="shared" si="31"/>
      </c>
      <c r="S105" s="22">
        <f t="shared" si="32"/>
      </c>
      <c r="T105" s="21">
        <f t="shared" si="33"/>
      </c>
      <c r="U105" s="11">
        <f t="shared" si="34"/>
      </c>
      <c r="V105" s="11">
        <f t="shared" si="35"/>
      </c>
      <c r="W105" s="22">
        <f t="shared" si="36"/>
      </c>
      <c r="X105" s="22">
        <f t="shared" si="37"/>
      </c>
      <c r="Y105" s="21">
        <f t="shared" si="38"/>
      </c>
      <c r="AA105" s="11">
        <f t="shared" si="39"/>
      </c>
      <c r="AC105" s="21">
        <f t="shared" si="40"/>
      </c>
      <c r="AD105" s="22">
        <f t="shared" si="41"/>
      </c>
      <c r="AE105" s="21">
        <f t="shared" si="42"/>
      </c>
      <c r="AN105" s="19"/>
      <c r="AO105" s="19"/>
    </row>
    <row r="106" spans="2:41" s="11" customFormat="1" ht="12.75">
      <c r="B106" s="15"/>
      <c r="C106" s="16">
        <f>IF(B106="x",COUNTIF($B$5:$B106,"x"),"")</f>
      </c>
      <c r="D106" s="17" t="s">
        <v>134</v>
      </c>
      <c r="E106" s="18">
        <v>39222</v>
      </c>
      <c r="F106" s="18">
        <f t="shared" si="22"/>
        <v>39953</v>
      </c>
      <c r="H106" s="11">
        <f t="shared" si="23"/>
      </c>
      <c r="I106" s="19">
        <f t="shared" si="24"/>
      </c>
      <c r="J106" s="11">
        <f t="shared" si="25"/>
      </c>
      <c r="L106" s="11">
        <f t="shared" si="26"/>
      </c>
      <c r="M106" s="11">
        <f t="shared" si="27"/>
      </c>
      <c r="N106" s="19">
        <f t="shared" si="28"/>
      </c>
      <c r="O106" s="19">
        <f t="shared" si="29"/>
      </c>
      <c r="P106" s="20">
        <f t="shared" si="30"/>
      </c>
      <c r="Q106" s="11">
        <f t="shared" si="43"/>
      </c>
      <c r="R106" s="21">
        <f t="shared" si="31"/>
      </c>
      <c r="S106" s="22">
        <f t="shared" si="32"/>
      </c>
      <c r="T106" s="21">
        <f t="shared" si="33"/>
      </c>
      <c r="U106" s="11">
        <f t="shared" si="34"/>
      </c>
      <c r="V106" s="11">
        <f t="shared" si="35"/>
      </c>
      <c r="W106" s="22">
        <f t="shared" si="36"/>
      </c>
      <c r="X106" s="22">
        <f t="shared" si="37"/>
      </c>
      <c r="Y106" s="21">
        <f t="shared" si="38"/>
      </c>
      <c r="AA106" s="11">
        <f t="shared" si="39"/>
      </c>
      <c r="AC106" s="21">
        <f t="shared" si="40"/>
      </c>
      <c r="AD106" s="22">
        <f t="shared" si="41"/>
      </c>
      <c r="AE106" s="21">
        <f t="shared" si="42"/>
      </c>
      <c r="AN106" s="19"/>
      <c r="AO106" s="19"/>
    </row>
    <row r="107" spans="2:41" s="11" customFormat="1" ht="12.75">
      <c r="B107" s="15"/>
      <c r="C107" s="16">
        <f>IF(B107="x",COUNTIF($B$5:$B107,"x"),"")</f>
      </c>
      <c r="D107" s="17" t="s">
        <v>135</v>
      </c>
      <c r="E107" s="18">
        <v>39408</v>
      </c>
      <c r="F107" s="18">
        <f t="shared" si="22"/>
        <v>40139</v>
      </c>
      <c r="H107" s="11">
        <f t="shared" si="23"/>
      </c>
      <c r="I107" s="19">
        <f t="shared" si="24"/>
      </c>
      <c r="J107" s="11">
        <f t="shared" si="25"/>
      </c>
      <c r="L107" s="11">
        <f t="shared" si="26"/>
      </c>
      <c r="M107" s="11">
        <f t="shared" si="27"/>
      </c>
      <c r="N107" s="19">
        <f t="shared" si="28"/>
      </c>
      <c r="O107" s="19">
        <f t="shared" si="29"/>
      </c>
      <c r="P107" s="20">
        <f t="shared" si="30"/>
      </c>
      <c r="Q107" s="11">
        <f t="shared" si="43"/>
      </c>
      <c r="R107" s="21">
        <f t="shared" si="31"/>
      </c>
      <c r="S107" s="22">
        <f t="shared" si="32"/>
      </c>
      <c r="T107" s="21">
        <f t="shared" si="33"/>
      </c>
      <c r="U107" s="11">
        <f t="shared" si="34"/>
      </c>
      <c r="V107" s="11">
        <f t="shared" si="35"/>
      </c>
      <c r="W107" s="22">
        <f t="shared" si="36"/>
      </c>
      <c r="X107" s="22">
        <f t="shared" si="37"/>
      </c>
      <c r="Y107" s="21">
        <f t="shared" si="38"/>
      </c>
      <c r="AA107" s="11">
        <f t="shared" si="39"/>
      </c>
      <c r="AC107" s="21">
        <f t="shared" si="40"/>
      </c>
      <c r="AD107" s="22">
        <f t="shared" si="41"/>
      </c>
      <c r="AE107" s="21">
        <f t="shared" si="42"/>
      </c>
      <c r="AN107" s="19"/>
      <c r="AO107" s="19"/>
    </row>
    <row r="108" spans="2:41" s="11" customFormat="1" ht="12.75">
      <c r="B108" s="15"/>
      <c r="C108" s="16">
        <f>IF(B108="x",COUNTIF($B$5:$B108,"x"),"")</f>
      </c>
      <c r="D108" s="17" t="s">
        <v>136</v>
      </c>
      <c r="E108" s="18">
        <v>39214</v>
      </c>
      <c r="F108" s="18">
        <f t="shared" si="22"/>
        <v>39945</v>
      </c>
      <c r="H108" s="11">
        <f t="shared" si="23"/>
      </c>
      <c r="I108" s="19">
        <f t="shared" si="24"/>
      </c>
      <c r="J108" s="11">
        <f t="shared" si="25"/>
      </c>
      <c r="L108" s="11">
        <f t="shared" si="26"/>
      </c>
      <c r="M108" s="11">
        <f t="shared" si="27"/>
      </c>
      <c r="N108" s="19">
        <f t="shared" si="28"/>
      </c>
      <c r="O108" s="19">
        <f t="shared" si="29"/>
      </c>
      <c r="P108" s="20">
        <f t="shared" si="30"/>
      </c>
      <c r="Q108" s="11">
        <f t="shared" si="43"/>
      </c>
      <c r="R108" s="21">
        <f t="shared" si="31"/>
      </c>
      <c r="S108" s="22">
        <f t="shared" si="32"/>
      </c>
      <c r="T108" s="21">
        <f t="shared" si="33"/>
      </c>
      <c r="U108" s="11">
        <f t="shared" si="34"/>
      </c>
      <c r="V108" s="11">
        <f t="shared" si="35"/>
      </c>
      <c r="W108" s="22">
        <f t="shared" si="36"/>
      </c>
      <c r="X108" s="22">
        <f t="shared" si="37"/>
      </c>
      <c r="Y108" s="21">
        <f t="shared" si="38"/>
      </c>
      <c r="AA108" s="11">
        <f t="shared" si="39"/>
      </c>
      <c r="AC108" s="21">
        <f t="shared" si="40"/>
      </c>
      <c r="AD108" s="22">
        <f t="shared" si="41"/>
      </c>
      <c r="AE108" s="21">
        <f t="shared" si="42"/>
      </c>
      <c r="AN108" s="19"/>
      <c r="AO108" s="19"/>
    </row>
    <row r="109" spans="2:41" s="11" customFormat="1" ht="12.75">
      <c r="B109" s="15"/>
      <c r="C109" s="16">
        <f>IF(B109="x",COUNTIF($B$5:$B109,"x"),"")</f>
      </c>
      <c r="D109" s="17" t="s">
        <v>137</v>
      </c>
      <c r="E109" s="18">
        <v>39156</v>
      </c>
      <c r="F109" s="18">
        <f t="shared" si="22"/>
        <v>39887</v>
      </c>
      <c r="H109" s="11">
        <f t="shared" si="23"/>
      </c>
      <c r="I109" s="19">
        <f t="shared" si="24"/>
      </c>
      <c r="J109" s="11">
        <f t="shared" si="25"/>
      </c>
      <c r="L109" s="11">
        <f t="shared" si="26"/>
      </c>
      <c r="M109" s="11">
        <f t="shared" si="27"/>
      </c>
      <c r="N109" s="19">
        <f t="shared" si="28"/>
      </c>
      <c r="O109" s="19">
        <f t="shared" si="29"/>
      </c>
      <c r="P109" s="20">
        <f t="shared" si="30"/>
      </c>
      <c r="Q109" s="11">
        <f t="shared" si="43"/>
      </c>
      <c r="R109" s="21">
        <f t="shared" si="31"/>
      </c>
      <c r="S109" s="22">
        <f t="shared" si="32"/>
      </c>
      <c r="T109" s="21">
        <f t="shared" si="33"/>
      </c>
      <c r="U109" s="11">
        <f t="shared" si="34"/>
      </c>
      <c r="V109" s="11">
        <f t="shared" si="35"/>
      </c>
      <c r="W109" s="22">
        <f t="shared" si="36"/>
      </c>
      <c r="X109" s="22">
        <f t="shared" si="37"/>
      </c>
      <c r="Y109" s="21">
        <f t="shared" si="38"/>
      </c>
      <c r="AA109" s="11">
        <f t="shared" si="39"/>
      </c>
      <c r="AC109" s="21">
        <f t="shared" si="40"/>
      </c>
      <c r="AD109" s="22">
        <f t="shared" si="41"/>
      </c>
      <c r="AE109" s="21">
        <f t="shared" si="42"/>
      </c>
      <c r="AN109" s="19"/>
      <c r="AO109" s="19"/>
    </row>
    <row r="110" spans="2:41" s="11" customFormat="1" ht="12.75">
      <c r="B110" s="15"/>
      <c r="C110" s="16">
        <f>IF(B110="x",COUNTIF($B$5:$B110,"x"),"")</f>
      </c>
      <c r="D110" s="17" t="s">
        <v>138</v>
      </c>
      <c r="E110" s="18">
        <v>39223</v>
      </c>
      <c r="F110" s="18">
        <f t="shared" si="22"/>
        <v>39954</v>
      </c>
      <c r="H110" s="11">
        <f t="shared" si="23"/>
      </c>
      <c r="I110" s="19">
        <f t="shared" si="24"/>
      </c>
      <c r="J110" s="11">
        <f t="shared" si="25"/>
      </c>
      <c r="L110" s="11">
        <f t="shared" si="26"/>
      </c>
      <c r="M110" s="11">
        <f t="shared" si="27"/>
      </c>
      <c r="N110" s="19">
        <f t="shared" si="28"/>
      </c>
      <c r="O110" s="19">
        <f t="shared" si="29"/>
      </c>
      <c r="P110" s="20">
        <f t="shared" si="30"/>
      </c>
      <c r="Q110" s="11">
        <f t="shared" si="43"/>
      </c>
      <c r="R110" s="21">
        <f t="shared" si="31"/>
      </c>
      <c r="S110" s="22">
        <f t="shared" si="32"/>
      </c>
      <c r="T110" s="21">
        <f t="shared" si="33"/>
      </c>
      <c r="U110" s="11">
        <f t="shared" si="34"/>
      </c>
      <c r="V110" s="11">
        <f t="shared" si="35"/>
      </c>
      <c r="W110" s="22">
        <f t="shared" si="36"/>
      </c>
      <c r="X110" s="22">
        <f t="shared" si="37"/>
      </c>
      <c r="Y110" s="21">
        <f t="shared" si="38"/>
      </c>
      <c r="AA110" s="11">
        <f t="shared" si="39"/>
      </c>
      <c r="AC110" s="21">
        <f t="shared" si="40"/>
      </c>
      <c r="AD110" s="22">
        <f t="shared" si="41"/>
      </c>
      <c r="AE110" s="21">
        <f t="shared" si="42"/>
      </c>
      <c r="AN110" s="19"/>
      <c r="AO110" s="19"/>
    </row>
    <row r="111" spans="2:41" s="11" customFormat="1" ht="12.75">
      <c r="B111" s="15"/>
      <c r="C111" s="16">
        <f>IF(B111="x",COUNTIF($B$5:$B111,"x"),"")</f>
      </c>
      <c r="D111" s="17" t="s">
        <v>139</v>
      </c>
      <c r="E111" s="18">
        <v>39341</v>
      </c>
      <c r="F111" s="18">
        <f t="shared" si="22"/>
        <v>40072</v>
      </c>
      <c r="H111" s="11">
        <f t="shared" si="23"/>
      </c>
      <c r="I111" s="19">
        <f t="shared" si="24"/>
      </c>
      <c r="J111" s="11">
        <f t="shared" si="25"/>
      </c>
      <c r="L111" s="11">
        <f t="shared" si="26"/>
      </c>
      <c r="M111" s="11">
        <f t="shared" si="27"/>
      </c>
      <c r="N111" s="19">
        <f t="shared" si="28"/>
      </c>
      <c r="O111" s="19">
        <f t="shared" si="29"/>
      </c>
      <c r="P111" s="20">
        <f t="shared" si="30"/>
      </c>
      <c r="Q111" s="11">
        <f t="shared" si="43"/>
      </c>
      <c r="R111" s="21">
        <f t="shared" si="31"/>
      </c>
      <c r="S111" s="22">
        <f t="shared" si="32"/>
      </c>
      <c r="T111" s="21">
        <f t="shared" si="33"/>
      </c>
      <c r="U111" s="11">
        <f t="shared" si="34"/>
      </c>
      <c r="V111" s="11">
        <f t="shared" si="35"/>
      </c>
      <c r="W111" s="22">
        <f t="shared" si="36"/>
      </c>
      <c r="X111" s="22">
        <f t="shared" si="37"/>
      </c>
      <c r="Y111" s="21">
        <f t="shared" si="38"/>
      </c>
      <c r="AA111" s="11">
        <f t="shared" si="39"/>
      </c>
      <c r="AC111" s="21">
        <f t="shared" si="40"/>
      </c>
      <c r="AD111" s="22">
        <f t="shared" si="41"/>
      </c>
      <c r="AE111" s="21">
        <f t="shared" si="42"/>
      </c>
      <c r="AN111" s="19"/>
      <c r="AO111" s="19"/>
    </row>
    <row r="112" spans="2:41" s="11" customFormat="1" ht="12.75">
      <c r="B112" s="15"/>
      <c r="C112" s="16">
        <f>IF(B112="x",COUNTIF($B$5:$B112,"x"),"")</f>
      </c>
      <c r="D112" s="17" t="s">
        <v>140</v>
      </c>
      <c r="E112" s="18">
        <v>39341</v>
      </c>
      <c r="F112" s="18">
        <f t="shared" si="22"/>
        <v>40072</v>
      </c>
      <c r="H112" s="11">
        <f t="shared" si="23"/>
      </c>
      <c r="I112" s="19">
        <f t="shared" si="24"/>
      </c>
      <c r="J112" s="11">
        <f t="shared" si="25"/>
      </c>
      <c r="L112" s="11">
        <f t="shared" si="26"/>
      </c>
      <c r="M112" s="11">
        <f t="shared" si="27"/>
      </c>
      <c r="N112" s="19">
        <f t="shared" si="28"/>
      </c>
      <c r="O112" s="19">
        <f t="shared" si="29"/>
      </c>
      <c r="P112" s="20">
        <f t="shared" si="30"/>
      </c>
      <c r="Q112" s="11">
        <f t="shared" si="43"/>
      </c>
      <c r="R112" s="21">
        <f t="shared" si="31"/>
      </c>
      <c r="S112" s="22">
        <f t="shared" si="32"/>
      </c>
      <c r="T112" s="21">
        <f t="shared" si="33"/>
      </c>
      <c r="U112" s="11">
        <f t="shared" si="34"/>
      </c>
      <c r="V112" s="11">
        <f t="shared" si="35"/>
      </c>
      <c r="W112" s="22">
        <f t="shared" si="36"/>
      </c>
      <c r="X112" s="22">
        <f t="shared" si="37"/>
      </c>
      <c r="Y112" s="21">
        <f t="shared" si="38"/>
      </c>
      <c r="AA112" s="11">
        <f t="shared" si="39"/>
      </c>
      <c r="AC112" s="21">
        <f t="shared" si="40"/>
      </c>
      <c r="AD112" s="22">
        <f t="shared" si="41"/>
      </c>
      <c r="AE112" s="21">
        <f t="shared" si="42"/>
      </c>
      <c r="AN112" s="19"/>
      <c r="AO112" s="19"/>
    </row>
    <row r="113" spans="2:41" s="11" customFormat="1" ht="12.75">
      <c r="B113" s="15"/>
      <c r="C113" s="16">
        <f>IF(B113="x",COUNTIF($B$5:$B113,"x"),"")</f>
      </c>
      <c r="D113" s="17" t="s">
        <v>141</v>
      </c>
      <c r="E113" s="18">
        <v>39352</v>
      </c>
      <c r="F113" s="18">
        <f t="shared" si="22"/>
        <v>40083</v>
      </c>
      <c r="H113" s="11">
        <f t="shared" si="23"/>
      </c>
      <c r="I113" s="19">
        <f t="shared" si="24"/>
      </c>
      <c r="J113" s="11">
        <f t="shared" si="25"/>
      </c>
      <c r="L113" s="11">
        <f t="shared" si="26"/>
      </c>
      <c r="M113" s="11">
        <f t="shared" si="27"/>
      </c>
      <c r="N113" s="19">
        <f t="shared" si="28"/>
      </c>
      <c r="O113" s="19">
        <f t="shared" si="29"/>
      </c>
      <c r="P113" s="20">
        <f t="shared" si="30"/>
      </c>
      <c r="Q113" s="11">
        <f t="shared" si="43"/>
      </c>
      <c r="R113" s="21">
        <f t="shared" si="31"/>
      </c>
      <c r="S113" s="22">
        <f t="shared" si="32"/>
      </c>
      <c r="T113" s="21">
        <f t="shared" si="33"/>
      </c>
      <c r="U113" s="11">
        <f t="shared" si="34"/>
      </c>
      <c r="V113" s="11">
        <f t="shared" si="35"/>
      </c>
      <c r="W113" s="22">
        <f t="shared" si="36"/>
      </c>
      <c r="X113" s="22">
        <f t="shared" si="37"/>
      </c>
      <c r="Y113" s="21">
        <f t="shared" si="38"/>
      </c>
      <c r="AA113" s="11">
        <f t="shared" si="39"/>
      </c>
      <c r="AC113" s="21">
        <f t="shared" si="40"/>
      </c>
      <c r="AD113" s="22">
        <f t="shared" si="41"/>
      </c>
      <c r="AE113" s="21">
        <f t="shared" si="42"/>
      </c>
      <c r="AN113" s="19"/>
      <c r="AO113" s="19"/>
    </row>
    <row r="114" spans="2:41" s="11" customFormat="1" ht="12.75">
      <c r="B114" s="15"/>
      <c r="C114" s="16">
        <f>IF(B114="x",COUNTIF($B$5:$B114,"x"),"")</f>
      </c>
      <c r="D114" s="17" t="s">
        <v>142</v>
      </c>
      <c r="E114" s="18">
        <v>39336</v>
      </c>
      <c r="F114" s="18">
        <f t="shared" si="22"/>
        <v>40067</v>
      </c>
      <c r="H114" s="11">
        <f t="shared" si="23"/>
      </c>
      <c r="I114" s="19">
        <f t="shared" si="24"/>
      </c>
      <c r="J114" s="11">
        <f t="shared" si="25"/>
      </c>
      <c r="L114" s="11">
        <f t="shared" si="26"/>
      </c>
      <c r="M114" s="11">
        <f t="shared" si="27"/>
      </c>
      <c r="N114" s="19">
        <f t="shared" si="28"/>
      </c>
      <c r="O114" s="19">
        <f t="shared" si="29"/>
      </c>
      <c r="P114" s="20">
        <f t="shared" si="30"/>
      </c>
      <c r="Q114" s="11">
        <f t="shared" si="43"/>
      </c>
      <c r="R114" s="21">
        <f t="shared" si="31"/>
      </c>
      <c r="S114" s="22">
        <f t="shared" si="32"/>
      </c>
      <c r="T114" s="21">
        <f t="shared" si="33"/>
      </c>
      <c r="U114" s="11">
        <f t="shared" si="34"/>
      </c>
      <c r="V114" s="11">
        <f t="shared" si="35"/>
      </c>
      <c r="W114" s="22">
        <f t="shared" si="36"/>
      </c>
      <c r="X114" s="22">
        <f t="shared" si="37"/>
      </c>
      <c r="Y114" s="21">
        <f t="shared" si="38"/>
      </c>
      <c r="AA114" s="11">
        <f t="shared" si="39"/>
      </c>
      <c r="AC114" s="21">
        <f t="shared" si="40"/>
      </c>
      <c r="AD114" s="22">
        <f t="shared" si="41"/>
      </c>
      <c r="AE114" s="21">
        <f t="shared" si="42"/>
      </c>
      <c r="AN114" s="19"/>
      <c r="AO114" s="19"/>
    </row>
    <row r="115" spans="2:41" s="11" customFormat="1" ht="12.75">
      <c r="B115" s="15"/>
      <c r="C115" s="16">
        <f>IF(B115="x",COUNTIF($B$5:$B115,"x"),"")</f>
      </c>
      <c r="D115" s="17" t="s">
        <v>143</v>
      </c>
      <c r="E115" s="18">
        <v>39427</v>
      </c>
      <c r="F115" s="18">
        <f t="shared" si="22"/>
        <v>40158</v>
      </c>
      <c r="H115" s="11">
        <f t="shared" si="23"/>
      </c>
      <c r="I115" s="19">
        <f t="shared" si="24"/>
      </c>
      <c r="J115" s="11">
        <f t="shared" si="25"/>
      </c>
      <c r="L115" s="11">
        <f t="shared" si="26"/>
      </c>
      <c r="M115" s="11">
        <f t="shared" si="27"/>
      </c>
      <c r="N115" s="19">
        <f t="shared" si="28"/>
      </c>
      <c r="O115" s="19">
        <f t="shared" si="29"/>
      </c>
      <c r="P115" s="20">
        <f t="shared" si="30"/>
      </c>
      <c r="Q115" s="11">
        <f t="shared" si="43"/>
      </c>
      <c r="R115" s="21">
        <f t="shared" si="31"/>
      </c>
      <c r="S115" s="22">
        <f t="shared" si="32"/>
      </c>
      <c r="T115" s="21">
        <f t="shared" si="33"/>
      </c>
      <c r="U115" s="11">
        <f t="shared" si="34"/>
      </c>
      <c r="V115" s="11">
        <f t="shared" si="35"/>
      </c>
      <c r="W115" s="22">
        <f t="shared" si="36"/>
      </c>
      <c r="X115" s="22">
        <f t="shared" si="37"/>
      </c>
      <c r="Y115" s="21">
        <f t="shared" si="38"/>
      </c>
      <c r="AA115" s="11">
        <f t="shared" si="39"/>
      </c>
      <c r="AC115" s="21">
        <f t="shared" si="40"/>
      </c>
      <c r="AD115" s="22">
        <f t="shared" si="41"/>
      </c>
      <c r="AE115" s="21">
        <f t="shared" si="42"/>
      </c>
      <c r="AN115" s="19"/>
      <c r="AO115" s="19"/>
    </row>
    <row r="116" spans="2:41" s="11" customFormat="1" ht="12.75">
      <c r="B116" s="15"/>
      <c r="C116" s="16">
        <f>IF(B116="x",COUNTIF($B$5:$B116,"x"),"")</f>
      </c>
      <c r="D116" s="17" t="s">
        <v>144</v>
      </c>
      <c r="E116" s="18">
        <v>39427</v>
      </c>
      <c r="F116" s="18">
        <f t="shared" si="22"/>
        <v>40158</v>
      </c>
      <c r="H116" s="11">
        <f t="shared" si="23"/>
      </c>
      <c r="I116" s="19">
        <f t="shared" si="24"/>
      </c>
      <c r="J116" s="11">
        <f t="shared" si="25"/>
      </c>
      <c r="L116" s="11">
        <f t="shared" si="26"/>
      </c>
      <c r="M116" s="11">
        <f t="shared" si="27"/>
      </c>
      <c r="N116" s="19">
        <f t="shared" si="28"/>
      </c>
      <c r="O116" s="19">
        <f t="shared" si="29"/>
      </c>
      <c r="P116" s="20">
        <f t="shared" si="30"/>
      </c>
      <c r="Q116" s="11">
        <f t="shared" si="43"/>
      </c>
      <c r="R116" s="21">
        <f t="shared" si="31"/>
      </c>
      <c r="S116" s="22">
        <f t="shared" si="32"/>
      </c>
      <c r="T116" s="21">
        <f t="shared" si="33"/>
      </c>
      <c r="U116" s="11">
        <f t="shared" si="34"/>
      </c>
      <c r="V116" s="11">
        <f t="shared" si="35"/>
      </c>
      <c r="W116" s="22">
        <f t="shared" si="36"/>
      </c>
      <c r="X116" s="22">
        <f t="shared" si="37"/>
      </c>
      <c r="Y116" s="21">
        <f t="shared" si="38"/>
      </c>
      <c r="AA116" s="11">
        <f t="shared" si="39"/>
      </c>
      <c r="AC116" s="21">
        <f t="shared" si="40"/>
      </c>
      <c r="AD116" s="22">
        <f t="shared" si="41"/>
      </c>
      <c r="AE116" s="21">
        <f t="shared" si="42"/>
      </c>
      <c r="AN116" s="19"/>
      <c r="AO116" s="19"/>
    </row>
    <row r="117" spans="2:41" s="11" customFormat="1" ht="12.75">
      <c r="B117" s="15"/>
      <c r="C117" s="16">
        <f>IF(B117="x",COUNTIF($B$5:$B117,"x"),"")</f>
      </c>
      <c r="D117" s="17" t="s">
        <v>145</v>
      </c>
      <c r="E117" s="18">
        <v>39258</v>
      </c>
      <c r="F117" s="18">
        <f t="shared" si="22"/>
        <v>39989</v>
      </c>
      <c r="H117" s="11">
        <f t="shared" si="23"/>
      </c>
      <c r="I117" s="19">
        <f t="shared" si="24"/>
      </c>
      <c r="J117" s="11">
        <f t="shared" si="25"/>
      </c>
      <c r="L117" s="11">
        <f t="shared" si="26"/>
      </c>
      <c r="M117" s="11">
        <f t="shared" si="27"/>
      </c>
      <c r="N117" s="19">
        <f t="shared" si="28"/>
      </c>
      <c r="O117" s="19">
        <f t="shared" si="29"/>
      </c>
      <c r="P117" s="20">
        <f t="shared" si="30"/>
      </c>
      <c r="Q117" s="11">
        <f t="shared" si="43"/>
      </c>
      <c r="R117" s="21">
        <f t="shared" si="31"/>
      </c>
      <c r="S117" s="22">
        <f t="shared" si="32"/>
      </c>
      <c r="T117" s="21">
        <f t="shared" si="33"/>
      </c>
      <c r="U117" s="11">
        <f t="shared" si="34"/>
      </c>
      <c r="V117" s="11">
        <f t="shared" si="35"/>
      </c>
      <c r="W117" s="22">
        <f t="shared" si="36"/>
      </c>
      <c r="X117" s="22">
        <f t="shared" si="37"/>
      </c>
      <c r="Y117" s="21">
        <f t="shared" si="38"/>
      </c>
      <c r="AA117" s="11">
        <f t="shared" si="39"/>
      </c>
      <c r="AC117" s="21">
        <f t="shared" si="40"/>
      </c>
      <c r="AD117" s="22">
        <f t="shared" si="41"/>
      </c>
      <c r="AE117" s="21">
        <f t="shared" si="42"/>
      </c>
      <c r="AN117" s="19"/>
      <c r="AO117" s="19"/>
    </row>
    <row r="118" spans="2:41" s="11" customFormat="1" ht="12.75">
      <c r="B118" s="15"/>
      <c r="C118" s="16">
        <f>IF(B118="x",COUNTIF($B$5:$B118,"x"),"")</f>
      </c>
      <c r="D118" s="17" t="s">
        <v>146</v>
      </c>
      <c r="E118" s="18">
        <v>39301</v>
      </c>
      <c r="F118" s="18">
        <f t="shared" si="22"/>
        <v>40032</v>
      </c>
      <c r="H118" s="11">
        <f t="shared" si="23"/>
      </c>
      <c r="I118" s="19">
        <f t="shared" si="24"/>
      </c>
      <c r="J118" s="11">
        <f t="shared" si="25"/>
      </c>
      <c r="L118" s="11">
        <f t="shared" si="26"/>
      </c>
      <c r="M118" s="11">
        <f t="shared" si="27"/>
      </c>
      <c r="N118" s="19">
        <f t="shared" si="28"/>
      </c>
      <c r="O118" s="19">
        <f t="shared" si="29"/>
      </c>
      <c r="P118" s="20">
        <f t="shared" si="30"/>
      </c>
      <c r="Q118" s="11">
        <f t="shared" si="43"/>
      </c>
      <c r="R118" s="21">
        <f t="shared" si="31"/>
      </c>
      <c r="S118" s="22">
        <f t="shared" si="32"/>
      </c>
      <c r="T118" s="21">
        <f t="shared" si="33"/>
      </c>
      <c r="U118" s="11">
        <f t="shared" si="34"/>
      </c>
      <c r="V118" s="11">
        <f t="shared" si="35"/>
      </c>
      <c r="W118" s="22">
        <f t="shared" si="36"/>
      </c>
      <c r="X118" s="22">
        <f t="shared" si="37"/>
      </c>
      <c r="Y118" s="21">
        <f t="shared" si="38"/>
      </c>
      <c r="AA118" s="11">
        <f t="shared" si="39"/>
      </c>
      <c r="AC118" s="21">
        <f t="shared" si="40"/>
      </c>
      <c r="AD118" s="22">
        <f t="shared" si="41"/>
      </c>
      <c r="AE118" s="21">
        <f t="shared" si="42"/>
      </c>
      <c r="AN118" s="19"/>
      <c r="AO118" s="19"/>
    </row>
    <row r="119" spans="2:41" s="11" customFormat="1" ht="12.75">
      <c r="B119" s="15"/>
      <c r="C119" s="16">
        <f>IF(B119="x",COUNTIF($B$5:$B119,"x"),"")</f>
      </c>
      <c r="D119" s="17" t="s">
        <v>147</v>
      </c>
      <c r="E119" s="18">
        <v>39301</v>
      </c>
      <c r="F119" s="18">
        <f t="shared" si="22"/>
        <v>40032</v>
      </c>
      <c r="H119" s="11">
        <f t="shared" si="23"/>
      </c>
      <c r="I119" s="19">
        <f t="shared" si="24"/>
      </c>
      <c r="J119" s="11">
        <f t="shared" si="25"/>
      </c>
      <c r="L119" s="11">
        <f t="shared" si="26"/>
      </c>
      <c r="M119" s="11">
        <f t="shared" si="27"/>
      </c>
      <c r="N119" s="19">
        <f t="shared" si="28"/>
      </c>
      <c r="O119" s="19">
        <f t="shared" si="29"/>
      </c>
      <c r="P119" s="20">
        <f t="shared" si="30"/>
      </c>
      <c r="Q119" s="11">
        <f t="shared" si="43"/>
      </c>
      <c r="R119" s="21">
        <f t="shared" si="31"/>
      </c>
      <c r="S119" s="22">
        <f t="shared" si="32"/>
      </c>
      <c r="T119" s="21">
        <f t="shared" si="33"/>
      </c>
      <c r="U119" s="11">
        <f t="shared" si="34"/>
      </c>
      <c r="V119" s="11">
        <f t="shared" si="35"/>
      </c>
      <c r="W119" s="22">
        <f t="shared" si="36"/>
      </c>
      <c r="X119" s="22">
        <f t="shared" si="37"/>
      </c>
      <c r="Y119" s="21">
        <f t="shared" si="38"/>
      </c>
      <c r="AA119" s="11">
        <f t="shared" si="39"/>
      </c>
      <c r="AC119" s="21">
        <f t="shared" si="40"/>
      </c>
      <c r="AD119" s="22">
        <f t="shared" si="41"/>
      </c>
      <c r="AE119" s="21">
        <f t="shared" si="42"/>
      </c>
      <c r="AN119" s="19"/>
      <c r="AO119" s="19"/>
    </row>
    <row r="120" spans="2:41" s="11" customFormat="1" ht="12.75">
      <c r="B120" s="15"/>
      <c r="C120" s="16">
        <f>IF(B120="x",COUNTIF($B$5:$B120,"x"),"")</f>
      </c>
      <c r="D120" s="17" t="s">
        <v>148</v>
      </c>
      <c r="E120" s="18">
        <v>39225</v>
      </c>
      <c r="F120" s="18">
        <f t="shared" si="22"/>
        <v>39956</v>
      </c>
      <c r="H120" s="11">
        <f t="shared" si="23"/>
      </c>
      <c r="I120" s="19">
        <f t="shared" si="24"/>
      </c>
      <c r="J120" s="11">
        <f t="shared" si="25"/>
      </c>
      <c r="L120" s="11">
        <f t="shared" si="26"/>
      </c>
      <c r="M120" s="11">
        <f t="shared" si="27"/>
      </c>
      <c r="N120" s="19">
        <f t="shared" si="28"/>
      </c>
      <c r="O120" s="19">
        <f t="shared" si="29"/>
      </c>
      <c r="P120" s="20">
        <f t="shared" si="30"/>
      </c>
      <c r="Q120" s="11">
        <f t="shared" si="43"/>
      </c>
      <c r="R120" s="21">
        <f t="shared" si="31"/>
      </c>
      <c r="S120" s="22">
        <f t="shared" si="32"/>
      </c>
      <c r="T120" s="21">
        <f t="shared" si="33"/>
      </c>
      <c r="U120" s="11">
        <f t="shared" si="34"/>
      </c>
      <c r="V120" s="11">
        <f t="shared" si="35"/>
      </c>
      <c r="W120" s="22">
        <f t="shared" si="36"/>
      </c>
      <c r="X120" s="22">
        <f t="shared" si="37"/>
      </c>
      <c r="Y120" s="21">
        <f t="shared" si="38"/>
      </c>
      <c r="AA120" s="11">
        <f t="shared" si="39"/>
      </c>
      <c r="AC120" s="21">
        <f t="shared" si="40"/>
      </c>
      <c r="AD120" s="22">
        <f t="shared" si="41"/>
      </c>
      <c r="AE120" s="21">
        <f t="shared" si="42"/>
      </c>
      <c r="AN120" s="19"/>
      <c r="AO120" s="19"/>
    </row>
    <row r="121" spans="2:41" s="11" customFormat="1" ht="12.75">
      <c r="B121" s="15"/>
      <c r="C121" s="16">
        <f>IF(B121="x",COUNTIF($B$5:$B121,"x"),"")</f>
      </c>
      <c r="D121" s="17" t="s">
        <v>149</v>
      </c>
      <c r="E121" s="18">
        <v>39225</v>
      </c>
      <c r="F121" s="18">
        <f t="shared" si="22"/>
        <v>39956</v>
      </c>
      <c r="H121" s="11">
        <f t="shared" si="23"/>
      </c>
      <c r="I121" s="19">
        <f t="shared" si="24"/>
      </c>
      <c r="J121" s="11">
        <f t="shared" si="25"/>
      </c>
      <c r="L121" s="11">
        <f t="shared" si="26"/>
      </c>
      <c r="M121" s="11">
        <f t="shared" si="27"/>
      </c>
      <c r="N121" s="19">
        <f t="shared" si="28"/>
      </c>
      <c r="O121" s="19">
        <f t="shared" si="29"/>
      </c>
      <c r="P121" s="20">
        <f t="shared" si="30"/>
      </c>
      <c r="Q121" s="11">
        <f t="shared" si="43"/>
      </c>
      <c r="R121" s="21">
        <f t="shared" si="31"/>
      </c>
      <c r="S121" s="22">
        <f t="shared" si="32"/>
      </c>
      <c r="T121" s="21">
        <f t="shared" si="33"/>
      </c>
      <c r="U121" s="11">
        <f t="shared" si="34"/>
      </c>
      <c r="V121" s="11">
        <f t="shared" si="35"/>
      </c>
      <c r="W121" s="22">
        <f t="shared" si="36"/>
      </c>
      <c r="X121" s="22">
        <f t="shared" si="37"/>
      </c>
      <c r="Y121" s="21">
        <f t="shared" si="38"/>
      </c>
      <c r="AA121" s="11">
        <f t="shared" si="39"/>
      </c>
      <c r="AC121" s="21">
        <f t="shared" si="40"/>
      </c>
      <c r="AD121" s="22">
        <f t="shared" si="41"/>
      </c>
      <c r="AE121" s="21">
        <f t="shared" si="42"/>
      </c>
      <c r="AN121" s="19"/>
      <c r="AO121" s="19"/>
    </row>
    <row r="122" spans="2:41" s="11" customFormat="1" ht="12.75">
      <c r="B122" s="15"/>
      <c r="C122" s="16">
        <f>IF(B122="x",COUNTIF($B$5:$B122,"x"),"")</f>
      </c>
      <c r="D122" s="17" t="s">
        <v>150</v>
      </c>
      <c r="E122" s="18">
        <v>39111</v>
      </c>
      <c r="F122" s="18">
        <f t="shared" si="22"/>
        <v>39842</v>
      </c>
      <c r="H122" s="11">
        <f t="shared" si="23"/>
      </c>
      <c r="I122" s="19">
        <f t="shared" si="24"/>
      </c>
      <c r="J122" s="11">
        <f t="shared" si="25"/>
      </c>
      <c r="L122" s="11">
        <f t="shared" si="26"/>
      </c>
      <c r="M122" s="11">
        <f t="shared" si="27"/>
      </c>
      <c r="N122" s="19">
        <f t="shared" si="28"/>
      </c>
      <c r="O122" s="19">
        <f t="shared" si="29"/>
      </c>
      <c r="P122" s="20">
        <f t="shared" si="30"/>
      </c>
      <c r="Q122" s="11">
        <f t="shared" si="43"/>
      </c>
      <c r="R122" s="21">
        <f t="shared" si="31"/>
      </c>
      <c r="S122" s="22">
        <f t="shared" si="32"/>
      </c>
      <c r="T122" s="21">
        <f t="shared" si="33"/>
      </c>
      <c r="U122" s="11">
        <f t="shared" si="34"/>
      </c>
      <c r="V122" s="11">
        <f t="shared" si="35"/>
      </c>
      <c r="W122" s="22">
        <f t="shared" si="36"/>
      </c>
      <c r="X122" s="22">
        <f t="shared" si="37"/>
      </c>
      <c r="Y122" s="21">
        <f t="shared" si="38"/>
      </c>
      <c r="AA122" s="11">
        <f t="shared" si="39"/>
      </c>
      <c r="AC122" s="21">
        <f t="shared" si="40"/>
      </c>
      <c r="AD122" s="22">
        <f t="shared" si="41"/>
      </c>
      <c r="AE122" s="21">
        <f t="shared" si="42"/>
      </c>
      <c r="AN122" s="19"/>
      <c r="AO122" s="19"/>
    </row>
    <row r="123" spans="2:41" s="11" customFormat="1" ht="12.75">
      <c r="B123" s="15"/>
      <c r="C123" s="16">
        <f>IF(B123="x",COUNTIF($B$5:$B123,"x"),"")</f>
      </c>
      <c r="D123" s="17" t="s">
        <v>151</v>
      </c>
      <c r="E123" s="18">
        <v>39120</v>
      </c>
      <c r="F123" s="18">
        <f t="shared" si="22"/>
        <v>39851</v>
      </c>
      <c r="H123" s="11">
        <f t="shared" si="23"/>
      </c>
      <c r="I123" s="19">
        <f t="shared" si="24"/>
      </c>
      <c r="J123" s="11">
        <f t="shared" si="25"/>
      </c>
      <c r="L123" s="11">
        <f t="shared" si="26"/>
      </c>
      <c r="M123" s="11">
        <f t="shared" si="27"/>
      </c>
      <c r="N123" s="19">
        <f t="shared" si="28"/>
      </c>
      <c r="O123" s="19">
        <f t="shared" si="29"/>
      </c>
      <c r="P123" s="20">
        <f t="shared" si="30"/>
      </c>
      <c r="Q123" s="11">
        <f t="shared" si="43"/>
      </c>
      <c r="R123" s="21">
        <f t="shared" si="31"/>
      </c>
      <c r="S123" s="22">
        <f t="shared" si="32"/>
      </c>
      <c r="T123" s="21">
        <f t="shared" si="33"/>
      </c>
      <c r="U123" s="11">
        <f t="shared" si="34"/>
      </c>
      <c r="V123" s="11">
        <f t="shared" si="35"/>
      </c>
      <c r="W123" s="22">
        <f t="shared" si="36"/>
      </c>
      <c r="X123" s="22">
        <f t="shared" si="37"/>
      </c>
      <c r="Y123" s="21">
        <f t="shared" si="38"/>
      </c>
      <c r="AA123" s="11">
        <f t="shared" si="39"/>
      </c>
      <c r="AC123" s="21">
        <f t="shared" si="40"/>
      </c>
      <c r="AD123" s="22">
        <f t="shared" si="41"/>
      </c>
      <c r="AE123" s="21">
        <f t="shared" si="42"/>
      </c>
      <c r="AN123" s="19"/>
      <c r="AO123" s="19"/>
    </row>
    <row r="124" spans="2:41" s="11" customFormat="1" ht="12.75">
      <c r="B124" s="15"/>
      <c r="C124" s="16">
        <f>IF(B124="x",COUNTIF($B$5:$B124,"x"),"")</f>
      </c>
      <c r="D124" s="17" t="s">
        <v>152</v>
      </c>
      <c r="E124" s="18">
        <v>39116</v>
      </c>
      <c r="F124" s="18">
        <f t="shared" si="22"/>
        <v>39847</v>
      </c>
      <c r="H124" s="11">
        <f t="shared" si="23"/>
      </c>
      <c r="I124" s="19">
        <f t="shared" si="24"/>
      </c>
      <c r="J124" s="11">
        <f t="shared" si="25"/>
      </c>
      <c r="L124" s="11">
        <f t="shared" si="26"/>
      </c>
      <c r="M124" s="11">
        <f t="shared" si="27"/>
      </c>
      <c r="N124" s="19">
        <f t="shared" si="28"/>
      </c>
      <c r="O124" s="19">
        <f t="shared" si="29"/>
      </c>
      <c r="P124" s="20">
        <f t="shared" si="30"/>
      </c>
      <c r="Q124" s="11">
        <f t="shared" si="43"/>
      </c>
      <c r="R124" s="21">
        <f t="shared" si="31"/>
      </c>
      <c r="S124" s="22">
        <f t="shared" si="32"/>
      </c>
      <c r="T124" s="21">
        <f t="shared" si="33"/>
      </c>
      <c r="U124" s="11">
        <f t="shared" si="34"/>
      </c>
      <c r="V124" s="11">
        <f t="shared" si="35"/>
      </c>
      <c r="W124" s="22">
        <f t="shared" si="36"/>
      </c>
      <c r="X124" s="22">
        <f t="shared" si="37"/>
      </c>
      <c r="Y124" s="21">
        <f t="shared" si="38"/>
      </c>
      <c r="AA124" s="11">
        <f t="shared" si="39"/>
      </c>
      <c r="AC124" s="21">
        <f t="shared" si="40"/>
      </c>
      <c r="AD124" s="22">
        <f t="shared" si="41"/>
      </c>
      <c r="AE124" s="21">
        <f t="shared" si="42"/>
      </c>
      <c r="AN124" s="19"/>
      <c r="AO124" s="19"/>
    </row>
    <row r="125" spans="2:41" s="11" customFormat="1" ht="12.75">
      <c r="B125" s="15"/>
      <c r="C125" s="16">
        <f>IF(B125="x",COUNTIF($B$5:$B125,"x"),"")</f>
      </c>
      <c r="D125" s="17" t="s">
        <v>153</v>
      </c>
      <c r="E125" s="18">
        <v>39119</v>
      </c>
      <c r="F125" s="18">
        <f t="shared" si="22"/>
        <v>39850</v>
      </c>
      <c r="H125" s="11">
        <f t="shared" si="23"/>
      </c>
      <c r="I125" s="19">
        <f t="shared" si="24"/>
      </c>
      <c r="J125" s="11">
        <f t="shared" si="25"/>
      </c>
      <c r="L125" s="11">
        <f t="shared" si="26"/>
      </c>
      <c r="M125" s="11">
        <f t="shared" si="27"/>
      </c>
      <c r="N125" s="19">
        <f t="shared" si="28"/>
      </c>
      <c r="O125" s="19">
        <f t="shared" si="29"/>
      </c>
      <c r="P125" s="20">
        <f t="shared" si="30"/>
      </c>
      <c r="Q125" s="11">
        <f t="shared" si="43"/>
      </c>
      <c r="R125" s="21">
        <f t="shared" si="31"/>
      </c>
      <c r="S125" s="22">
        <f t="shared" si="32"/>
      </c>
      <c r="T125" s="21">
        <f t="shared" si="33"/>
      </c>
      <c r="U125" s="11">
        <f t="shared" si="34"/>
      </c>
      <c r="V125" s="11">
        <f t="shared" si="35"/>
      </c>
      <c r="W125" s="22">
        <f t="shared" si="36"/>
      </c>
      <c r="X125" s="22">
        <f t="shared" si="37"/>
      </c>
      <c r="Y125" s="21">
        <f t="shared" si="38"/>
      </c>
      <c r="AA125" s="11">
        <f t="shared" si="39"/>
      </c>
      <c r="AC125" s="21">
        <f t="shared" si="40"/>
      </c>
      <c r="AD125" s="22">
        <f t="shared" si="41"/>
      </c>
      <c r="AE125" s="21">
        <f t="shared" si="42"/>
      </c>
      <c r="AN125" s="19"/>
      <c r="AO125" s="19"/>
    </row>
    <row r="126" spans="2:41" s="11" customFormat="1" ht="12.75">
      <c r="B126" s="15"/>
      <c r="C126" s="16">
        <f>IF(B126="x",COUNTIF($B$5:$B126,"x"),"")</f>
      </c>
      <c r="D126" s="17" t="s">
        <v>154</v>
      </c>
      <c r="E126" s="18">
        <v>39119</v>
      </c>
      <c r="F126" s="18">
        <f t="shared" si="22"/>
        <v>39850</v>
      </c>
      <c r="H126" s="11">
        <f t="shared" si="23"/>
      </c>
      <c r="I126" s="19">
        <f t="shared" si="24"/>
      </c>
      <c r="J126" s="11">
        <f t="shared" si="25"/>
      </c>
      <c r="L126" s="11">
        <f t="shared" si="26"/>
      </c>
      <c r="M126" s="11">
        <f t="shared" si="27"/>
      </c>
      <c r="N126" s="19">
        <f t="shared" si="28"/>
      </c>
      <c r="O126" s="19">
        <f t="shared" si="29"/>
      </c>
      <c r="P126" s="20">
        <f t="shared" si="30"/>
      </c>
      <c r="Q126" s="11">
        <f t="shared" si="43"/>
      </c>
      <c r="R126" s="21">
        <f t="shared" si="31"/>
      </c>
      <c r="S126" s="22">
        <f t="shared" si="32"/>
      </c>
      <c r="T126" s="21">
        <f t="shared" si="33"/>
      </c>
      <c r="U126" s="11">
        <f t="shared" si="34"/>
      </c>
      <c r="V126" s="11">
        <f t="shared" si="35"/>
      </c>
      <c r="W126" s="22">
        <f t="shared" si="36"/>
      </c>
      <c r="X126" s="22">
        <f t="shared" si="37"/>
      </c>
      <c r="Y126" s="21">
        <f t="shared" si="38"/>
      </c>
      <c r="AA126" s="11">
        <f t="shared" si="39"/>
      </c>
      <c r="AC126" s="21">
        <f t="shared" si="40"/>
      </c>
      <c r="AD126" s="22">
        <f t="shared" si="41"/>
      </c>
      <c r="AE126" s="21">
        <f t="shared" si="42"/>
      </c>
      <c r="AN126" s="19"/>
      <c r="AO126" s="19"/>
    </row>
    <row r="127" spans="2:41" s="11" customFormat="1" ht="12.75">
      <c r="B127" s="15"/>
      <c r="C127" s="16">
        <f>IF(B127="x",COUNTIF($B$5:$B127,"x"),"")</f>
      </c>
      <c r="D127" s="17" t="s">
        <v>155</v>
      </c>
      <c r="E127" s="18">
        <v>39185</v>
      </c>
      <c r="F127" s="18">
        <f t="shared" si="22"/>
        <v>39916</v>
      </c>
      <c r="H127" s="11">
        <f t="shared" si="23"/>
      </c>
      <c r="I127" s="19">
        <f t="shared" si="24"/>
      </c>
      <c r="J127" s="11">
        <f t="shared" si="25"/>
      </c>
      <c r="L127" s="11">
        <f t="shared" si="26"/>
      </c>
      <c r="M127" s="11">
        <f t="shared" si="27"/>
      </c>
      <c r="N127" s="19">
        <f t="shared" si="28"/>
      </c>
      <c r="O127" s="19">
        <f t="shared" si="29"/>
      </c>
      <c r="P127" s="20">
        <f t="shared" si="30"/>
      </c>
      <c r="Q127" s="11">
        <f t="shared" si="43"/>
      </c>
      <c r="R127" s="21">
        <f t="shared" si="31"/>
      </c>
      <c r="S127" s="22">
        <f t="shared" si="32"/>
      </c>
      <c r="T127" s="21">
        <f t="shared" si="33"/>
      </c>
      <c r="U127" s="11">
        <f t="shared" si="34"/>
      </c>
      <c r="V127" s="11">
        <f t="shared" si="35"/>
      </c>
      <c r="W127" s="22">
        <f t="shared" si="36"/>
      </c>
      <c r="X127" s="22">
        <f t="shared" si="37"/>
      </c>
      <c r="Y127" s="21">
        <f t="shared" si="38"/>
      </c>
      <c r="AA127" s="11">
        <f t="shared" si="39"/>
      </c>
      <c r="AC127" s="21">
        <f t="shared" si="40"/>
      </c>
      <c r="AD127" s="22">
        <f t="shared" si="41"/>
      </c>
      <c r="AE127" s="21">
        <f t="shared" si="42"/>
      </c>
      <c r="AN127" s="19"/>
      <c r="AO127" s="19"/>
    </row>
    <row r="128" spans="2:41" s="11" customFormat="1" ht="12.75">
      <c r="B128" s="15"/>
      <c r="C128" s="16">
        <f>IF(B128="x",COUNTIF($B$5:$B128,"x"),"")</f>
      </c>
      <c r="D128" s="17" t="s">
        <v>156</v>
      </c>
      <c r="E128" s="18">
        <v>39147</v>
      </c>
      <c r="F128" s="18">
        <f t="shared" si="22"/>
        <v>39878</v>
      </c>
      <c r="H128" s="11">
        <f t="shared" si="23"/>
      </c>
      <c r="I128" s="19">
        <f t="shared" si="24"/>
      </c>
      <c r="J128" s="11">
        <f t="shared" si="25"/>
      </c>
      <c r="L128" s="11">
        <f t="shared" si="26"/>
      </c>
      <c r="M128" s="11">
        <f t="shared" si="27"/>
      </c>
      <c r="N128" s="19">
        <f t="shared" si="28"/>
      </c>
      <c r="O128" s="19">
        <f t="shared" si="29"/>
      </c>
      <c r="P128" s="20">
        <f t="shared" si="30"/>
      </c>
      <c r="Q128" s="11">
        <f t="shared" si="43"/>
      </c>
      <c r="R128" s="21">
        <f t="shared" si="31"/>
      </c>
      <c r="S128" s="22">
        <f t="shared" si="32"/>
      </c>
      <c r="T128" s="21">
        <f t="shared" si="33"/>
      </c>
      <c r="U128" s="11">
        <f t="shared" si="34"/>
      </c>
      <c r="V128" s="11">
        <f t="shared" si="35"/>
      </c>
      <c r="W128" s="22">
        <f t="shared" si="36"/>
      </c>
      <c r="X128" s="22">
        <f t="shared" si="37"/>
      </c>
      <c r="Y128" s="21">
        <f t="shared" si="38"/>
      </c>
      <c r="AA128" s="11">
        <f t="shared" si="39"/>
      </c>
      <c r="AC128" s="21">
        <f t="shared" si="40"/>
      </c>
      <c r="AD128" s="22">
        <f t="shared" si="41"/>
      </c>
      <c r="AE128" s="21">
        <f t="shared" si="42"/>
      </c>
      <c r="AN128" s="19"/>
      <c r="AO128" s="19"/>
    </row>
    <row r="129" spans="2:41" s="11" customFormat="1" ht="12.75">
      <c r="B129" s="15"/>
      <c r="C129" s="16">
        <f>IF(B129="x",COUNTIF($B$5:$B129,"x"),"")</f>
      </c>
      <c r="D129" s="17" t="s">
        <v>157</v>
      </c>
      <c r="E129" s="18">
        <v>39147</v>
      </c>
      <c r="F129" s="18">
        <f t="shared" si="22"/>
        <v>39878</v>
      </c>
      <c r="H129" s="11">
        <f t="shared" si="23"/>
      </c>
      <c r="I129" s="19">
        <f t="shared" si="24"/>
      </c>
      <c r="J129" s="11">
        <f t="shared" si="25"/>
      </c>
      <c r="L129" s="11">
        <f t="shared" si="26"/>
      </c>
      <c r="M129" s="11">
        <f t="shared" si="27"/>
      </c>
      <c r="N129" s="19">
        <f t="shared" si="28"/>
      </c>
      <c r="O129" s="19">
        <f t="shared" si="29"/>
      </c>
      <c r="P129" s="20">
        <f t="shared" si="30"/>
      </c>
      <c r="Q129" s="11">
        <f t="shared" si="43"/>
      </c>
      <c r="R129" s="21">
        <f t="shared" si="31"/>
      </c>
      <c r="S129" s="22">
        <f t="shared" si="32"/>
      </c>
      <c r="T129" s="21">
        <f t="shared" si="33"/>
      </c>
      <c r="U129" s="11">
        <f t="shared" si="34"/>
      </c>
      <c r="V129" s="11">
        <f t="shared" si="35"/>
      </c>
      <c r="W129" s="22">
        <f t="shared" si="36"/>
      </c>
      <c r="X129" s="22">
        <f t="shared" si="37"/>
      </c>
      <c r="Y129" s="21">
        <f t="shared" si="38"/>
      </c>
      <c r="AA129" s="11">
        <f t="shared" si="39"/>
      </c>
      <c r="AC129" s="21">
        <f t="shared" si="40"/>
      </c>
      <c r="AD129" s="22">
        <f t="shared" si="41"/>
      </c>
      <c r="AE129" s="21">
        <f t="shared" si="42"/>
      </c>
      <c r="AN129" s="19"/>
      <c r="AO129" s="19"/>
    </row>
    <row r="130" spans="2:41" s="11" customFormat="1" ht="12.75">
      <c r="B130" s="15"/>
      <c r="C130" s="16">
        <f>IF(B130="x",COUNTIF($B$5:$B130,"x"),"")</f>
      </c>
      <c r="D130" s="17" t="s">
        <v>158</v>
      </c>
      <c r="E130" s="18">
        <v>39386</v>
      </c>
      <c r="F130" s="18">
        <f t="shared" si="22"/>
        <v>40117</v>
      </c>
      <c r="H130" s="11">
        <f t="shared" si="23"/>
      </c>
      <c r="I130" s="19">
        <f t="shared" si="24"/>
      </c>
      <c r="J130" s="11">
        <f t="shared" si="25"/>
      </c>
      <c r="L130" s="11">
        <f t="shared" si="26"/>
      </c>
      <c r="M130" s="11">
        <f t="shared" si="27"/>
      </c>
      <c r="N130" s="19">
        <f t="shared" si="28"/>
      </c>
      <c r="O130" s="19">
        <f t="shared" si="29"/>
      </c>
      <c r="P130" s="20">
        <f t="shared" si="30"/>
      </c>
      <c r="Q130" s="11">
        <f t="shared" si="43"/>
      </c>
      <c r="R130" s="21">
        <f t="shared" si="31"/>
      </c>
      <c r="S130" s="22">
        <f t="shared" si="32"/>
      </c>
      <c r="T130" s="21">
        <f t="shared" si="33"/>
      </c>
      <c r="U130" s="11">
        <f t="shared" si="34"/>
      </c>
      <c r="V130" s="11">
        <f t="shared" si="35"/>
      </c>
      <c r="W130" s="22">
        <f t="shared" si="36"/>
      </c>
      <c r="X130" s="22">
        <f t="shared" si="37"/>
      </c>
      <c r="Y130" s="21">
        <f t="shared" si="38"/>
      </c>
      <c r="AA130" s="11">
        <f t="shared" si="39"/>
      </c>
      <c r="AC130" s="21">
        <f t="shared" si="40"/>
      </c>
      <c r="AD130" s="22">
        <f t="shared" si="41"/>
      </c>
      <c r="AE130" s="21">
        <f t="shared" si="42"/>
      </c>
      <c r="AN130" s="19"/>
      <c r="AO130" s="19"/>
    </row>
    <row r="131" spans="2:41" s="11" customFormat="1" ht="12.75">
      <c r="B131" s="15"/>
      <c r="C131" s="16">
        <f>IF(B131="x",COUNTIF($B$5:$B131,"x"),"")</f>
      </c>
      <c r="D131" s="17" t="s">
        <v>159</v>
      </c>
      <c r="E131" s="18">
        <v>39386</v>
      </c>
      <c r="F131" s="18">
        <f t="shared" si="22"/>
        <v>40117</v>
      </c>
      <c r="H131" s="11">
        <f t="shared" si="23"/>
      </c>
      <c r="I131" s="19">
        <f t="shared" si="24"/>
      </c>
      <c r="J131" s="11">
        <f t="shared" si="25"/>
      </c>
      <c r="L131" s="11">
        <f t="shared" si="26"/>
      </c>
      <c r="M131" s="11">
        <f t="shared" si="27"/>
      </c>
      <c r="N131" s="19">
        <f t="shared" si="28"/>
      </c>
      <c r="O131" s="19">
        <f t="shared" si="29"/>
      </c>
      <c r="P131" s="20">
        <f t="shared" si="30"/>
      </c>
      <c r="Q131" s="11">
        <f t="shared" si="43"/>
      </c>
      <c r="R131" s="21">
        <f t="shared" si="31"/>
      </c>
      <c r="S131" s="22">
        <f t="shared" si="32"/>
      </c>
      <c r="T131" s="21">
        <f t="shared" si="33"/>
      </c>
      <c r="U131" s="11">
        <f t="shared" si="34"/>
      </c>
      <c r="V131" s="11">
        <f t="shared" si="35"/>
      </c>
      <c r="W131" s="22">
        <f t="shared" si="36"/>
      </c>
      <c r="X131" s="22">
        <f t="shared" si="37"/>
      </c>
      <c r="Y131" s="21">
        <f t="shared" si="38"/>
      </c>
      <c r="AA131" s="11">
        <f t="shared" si="39"/>
      </c>
      <c r="AC131" s="21">
        <f t="shared" si="40"/>
      </c>
      <c r="AD131" s="22">
        <f t="shared" si="41"/>
      </c>
      <c r="AE131" s="21">
        <f t="shared" si="42"/>
      </c>
      <c r="AN131" s="19"/>
      <c r="AO131" s="19"/>
    </row>
    <row r="132" spans="2:41" s="11" customFormat="1" ht="12.75">
      <c r="B132" s="15"/>
      <c r="C132" s="16">
        <f>IF(B132="x",COUNTIF($B$5:$B132,"x"),"")</f>
      </c>
      <c r="D132" s="17" t="s">
        <v>160</v>
      </c>
      <c r="E132" s="18">
        <v>39151</v>
      </c>
      <c r="F132" s="18">
        <f t="shared" si="22"/>
        <v>39882</v>
      </c>
      <c r="H132" s="11">
        <f t="shared" si="23"/>
      </c>
      <c r="I132" s="19">
        <f t="shared" si="24"/>
      </c>
      <c r="J132" s="11">
        <f t="shared" si="25"/>
      </c>
      <c r="L132" s="11">
        <f t="shared" si="26"/>
      </c>
      <c r="M132" s="11">
        <f t="shared" si="27"/>
      </c>
      <c r="N132" s="19">
        <f t="shared" si="28"/>
      </c>
      <c r="O132" s="19">
        <f t="shared" si="29"/>
      </c>
      <c r="P132" s="20">
        <f t="shared" si="30"/>
      </c>
      <c r="Q132" s="11">
        <f t="shared" si="43"/>
      </c>
      <c r="R132" s="21">
        <f t="shared" si="31"/>
      </c>
      <c r="S132" s="22">
        <f t="shared" si="32"/>
      </c>
      <c r="T132" s="21">
        <f t="shared" si="33"/>
      </c>
      <c r="U132" s="11">
        <f t="shared" si="34"/>
      </c>
      <c r="V132" s="11">
        <f t="shared" si="35"/>
      </c>
      <c r="W132" s="22">
        <f t="shared" si="36"/>
      </c>
      <c r="X132" s="22">
        <f t="shared" si="37"/>
      </c>
      <c r="Y132" s="21">
        <f t="shared" si="38"/>
      </c>
      <c r="AA132" s="11">
        <f t="shared" si="39"/>
      </c>
      <c r="AC132" s="21">
        <f t="shared" si="40"/>
      </c>
      <c r="AD132" s="22">
        <f t="shared" si="41"/>
      </c>
      <c r="AE132" s="21">
        <f t="shared" si="42"/>
      </c>
      <c r="AN132" s="19"/>
      <c r="AO132" s="19"/>
    </row>
    <row r="133" spans="2:41" s="11" customFormat="1" ht="12.75">
      <c r="B133" s="15"/>
      <c r="C133" s="16">
        <f>IF(B133="x",COUNTIF($B$5:$B133,"x"),"")</f>
      </c>
      <c r="D133" s="17" t="s">
        <v>161</v>
      </c>
      <c r="E133" s="18">
        <v>39159</v>
      </c>
      <c r="F133" s="18">
        <f aca="true" t="shared" si="44" ref="F133:F196">DATE($AI$5,MONTH($E133),DAY($E133))</f>
        <v>39890</v>
      </c>
      <c r="H133" s="11">
        <f aca="true" t="shared" si="45" ref="H133:H196">IF(B133="x",D133,"")</f>
      </c>
      <c r="I133" s="19">
        <f aca="true" t="shared" si="46" ref="I133:I196">IF($H133="","",DATE($AI$5,MONTH($E133),DAY($E133)))</f>
      </c>
      <c r="J133" s="11">
        <f aca="true" t="shared" si="47" ref="J133:J196">IF($H133="","",3)</f>
      </c>
      <c r="L133" s="11">
        <f aca="true" t="shared" si="48" ref="L133:L196">IF(P133=3,RANK(M133,$M$5:$M$624,1),"")</f>
      </c>
      <c r="M133" s="11">
        <f aca="true" t="shared" si="49" ref="M133:M196">IF(P133=3,IF(OR(COUNTIF($O$5:$O$623,O133)=2,COUNTIF($O$5:$O$623,O133)=3),RANK(O133,$O$5:$O$624,1)*1000+ROW(O133),RANK(O133,$O$5:$O$624,1)*1000),"")</f>
      </c>
      <c r="N133" s="19">
        <f aca="true" t="shared" si="50" ref="N133:N196">VLOOKUP(Q133,$C$5:$J$624,6,FALSE)</f>
      </c>
      <c r="O133" s="19">
        <f aca="true" t="shared" si="51" ref="O133:O196">IF(ISERROR(VLOOKUP($Q133,$C$5:$J$624,7,FALSE)),"",VLOOKUP($Q133,$C$5:$J$624,7,FALSE))</f>
      </c>
      <c r="P133" s="20">
        <f aca="true" t="shared" si="52" ref="P133:P196">IF(ISERROR(VLOOKUP(ROW($N133)-4,$C$5:$J$624,8,FALSE)),"",3)</f>
      </c>
      <c r="Q133" s="11">
        <f t="shared" si="43"/>
      </c>
      <c r="R133" s="21">
        <f aca="true" t="shared" si="53" ref="R133:R196">VLOOKUP(Q133,$L$5:$O$624,3,FALSE)</f>
      </c>
      <c r="S133" s="22">
        <f aca="true" t="shared" si="54" ref="S133:S196">VLOOKUP(Q133,$L$5:$O$624,4,FALSE)</f>
      </c>
      <c r="T133" s="21">
        <f aca="true" t="shared" si="55" ref="T133:T196">VLOOKUP(Q133,$L$5:$P$624,5,FALSE)</f>
      </c>
      <c r="U133" s="11">
        <f aca="true" t="shared" si="56" ref="U133:U196">IF($S133&lt;&gt;"",RANK($S133,$S$5:$S$624,1),"")</f>
      </c>
      <c r="V133" s="11">
        <f aca="true" t="shared" si="57" ref="V133:V196">IF($X133&lt;&gt;"",RANK($X133,$X$5:$X$624,1),"")</f>
      </c>
      <c r="W133" s="22">
        <f aca="true" t="shared" si="58" ref="W133:W196">IF($U133&lt;&gt;$U132,IF($U133&lt;&gt;$U134,$R133,IF($U133=$U135,$R133&amp;" "&amp;$R134&amp;" "&amp;$R135,$R133&amp;" "&amp;$R134)),"")</f>
      </c>
      <c r="X133" s="22">
        <f aca="true" t="shared" si="59" ref="X133:X196">IF($W133&lt;&gt;"",$S133,"")</f>
      </c>
      <c r="Y133" s="21">
        <f aca="true" t="shared" si="60" ref="Y133:Y196">IF($W133&lt;&gt;"",$T133,"")</f>
      </c>
      <c r="AA133" s="11">
        <f aca="true" t="shared" si="61" ref="AA133:AA196">IF($P133=3,ROW(AA133)-4,"")</f>
      </c>
      <c r="AC133" s="21">
        <f aca="true" t="shared" si="62" ref="AC133:AC196">IF($AA133&gt;COUNTIF($Y$5:$Y$624,3),"",VLOOKUP($AA133,$V$5:$Y$624,2,FALSE))</f>
      </c>
      <c r="AD133" s="22">
        <f aca="true" t="shared" si="63" ref="AD133:AD196">IF($AA133&gt;COUNTIF($Y$5:$Y$624,3),"",VLOOKUP($AA133,$V$5:$Y$624,3,FALSE))</f>
      </c>
      <c r="AE133" s="21">
        <f aca="true" t="shared" si="64" ref="AE133:AE196">IF(AD133&lt;&gt;"",3,"")</f>
      </c>
      <c r="AN133" s="19"/>
      <c r="AO133" s="19"/>
    </row>
    <row r="134" spans="2:41" s="11" customFormat="1" ht="12.75">
      <c r="B134" s="15"/>
      <c r="C134" s="16">
        <f>IF(B134="x",COUNTIF($B$5:$B134,"x"),"")</f>
      </c>
      <c r="D134" s="17" t="s">
        <v>162</v>
      </c>
      <c r="E134" s="18">
        <v>39159</v>
      </c>
      <c r="F134" s="18">
        <f t="shared" si="44"/>
        <v>39890</v>
      </c>
      <c r="H134" s="11">
        <f t="shared" si="45"/>
      </c>
      <c r="I134" s="19">
        <f t="shared" si="46"/>
      </c>
      <c r="J134" s="11">
        <f t="shared" si="47"/>
      </c>
      <c r="L134" s="11">
        <f t="shared" si="48"/>
      </c>
      <c r="M134" s="11">
        <f t="shared" si="49"/>
      </c>
      <c r="N134" s="19">
        <f t="shared" si="50"/>
      </c>
      <c r="O134" s="19">
        <f t="shared" si="51"/>
      </c>
      <c r="P134" s="20">
        <f t="shared" si="52"/>
      </c>
      <c r="Q134" s="11">
        <f aca="true" t="shared" si="65" ref="Q134:Q197">IF($P134=3,1+Q133,"")</f>
      </c>
      <c r="R134" s="21">
        <f t="shared" si="53"/>
      </c>
      <c r="S134" s="22">
        <f t="shared" si="54"/>
      </c>
      <c r="T134" s="21">
        <f t="shared" si="55"/>
      </c>
      <c r="U134" s="11">
        <f t="shared" si="56"/>
      </c>
      <c r="V134" s="11">
        <f t="shared" si="57"/>
      </c>
      <c r="W134" s="22">
        <f t="shared" si="58"/>
      </c>
      <c r="X134" s="22">
        <f t="shared" si="59"/>
      </c>
      <c r="Y134" s="21">
        <f t="shared" si="60"/>
      </c>
      <c r="AA134" s="11">
        <f t="shared" si="61"/>
      </c>
      <c r="AC134" s="21">
        <f t="shared" si="62"/>
      </c>
      <c r="AD134" s="22">
        <f t="shared" si="63"/>
      </c>
      <c r="AE134" s="21">
        <f t="shared" si="64"/>
      </c>
      <c r="AN134" s="19"/>
      <c r="AO134" s="19"/>
    </row>
    <row r="135" spans="2:41" s="11" customFormat="1" ht="12.75">
      <c r="B135" s="15"/>
      <c r="C135" s="16">
        <f>IF(B135="x",COUNTIF($B$5:$B135,"x"),"")</f>
      </c>
      <c r="D135" s="17" t="s">
        <v>163</v>
      </c>
      <c r="E135" s="18">
        <v>39152</v>
      </c>
      <c r="F135" s="18">
        <f t="shared" si="44"/>
        <v>39883</v>
      </c>
      <c r="H135" s="11">
        <f t="shared" si="45"/>
      </c>
      <c r="I135" s="19">
        <f t="shared" si="46"/>
      </c>
      <c r="J135" s="11">
        <f t="shared" si="47"/>
      </c>
      <c r="L135" s="11">
        <f t="shared" si="48"/>
      </c>
      <c r="M135" s="11">
        <f t="shared" si="49"/>
      </c>
      <c r="N135" s="19">
        <f t="shared" si="50"/>
      </c>
      <c r="O135" s="19">
        <f t="shared" si="51"/>
      </c>
      <c r="P135" s="20">
        <f t="shared" si="52"/>
      </c>
      <c r="Q135" s="11">
        <f t="shared" si="65"/>
      </c>
      <c r="R135" s="21">
        <f t="shared" si="53"/>
      </c>
      <c r="S135" s="22">
        <f t="shared" si="54"/>
      </c>
      <c r="T135" s="21">
        <f t="shared" si="55"/>
      </c>
      <c r="U135" s="11">
        <f t="shared" si="56"/>
      </c>
      <c r="V135" s="11">
        <f t="shared" si="57"/>
      </c>
      <c r="W135" s="22">
        <f t="shared" si="58"/>
      </c>
      <c r="X135" s="22">
        <f t="shared" si="59"/>
      </c>
      <c r="Y135" s="21">
        <f t="shared" si="60"/>
      </c>
      <c r="AA135" s="11">
        <f t="shared" si="61"/>
      </c>
      <c r="AC135" s="21">
        <f t="shared" si="62"/>
      </c>
      <c r="AD135" s="22">
        <f t="shared" si="63"/>
      </c>
      <c r="AE135" s="21">
        <f t="shared" si="64"/>
      </c>
      <c r="AN135" s="19"/>
      <c r="AO135" s="19"/>
    </row>
    <row r="136" spans="2:41" s="11" customFormat="1" ht="12.75">
      <c r="B136" s="15"/>
      <c r="C136" s="16">
        <f>IF(B136="x",COUNTIF($B$5:$B136,"x"),"")</f>
      </c>
      <c r="D136" s="17" t="s">
        <v>164</v>
      </c>
      <c r="E136" s="18">
        <v>39152</v>
      </c>
      <c r="F136" s="18">
        <f t="shared" si="44"/>
        <v>39883</v>
      </c>
      <c r="H136" s="11">
        <f t="shared" si="45"/>
      </c>
      <c r="I136" s="19">
        <f t="shared" si="46"/>
      </c>
      <c r="J136" s="11">
        <f t="shared" si="47"/>
      </c>
      <c r="L136" s="11">
        <f t="shared" si="48"/>
      </c>
      <c r="M136" s="11">
        <f t="shared" si="49"/>
      </c>
      <c r="N136" s="19">
        <f t="shared" si="50"/>
      </c>
      <c r="O136" s="19">
        <f t="shared" si="51"/>
      </c>
      <c r="P136" s="20">
        <f t="shared" si="52"/>
      </c>
      <c r="Q136" s="11">
        <f t="shared" si="65"/>
      </c>
      <c r="R136" s="21">
        <f t="shared" si="53"/>
      </c>
      <c r="S136" s="22">
        <f t="shared" si="54"/>
      </c>
      <c r="T136" s="21">
        <f t="shared" si="55"/>
      </c>
      <c r="U136" s="11">
        <f t="shared" si="56"/>
      </c>
      <c r="V136" s="11">
        <f t="shared" si="57"/>
      </c>
      <c r="W136" s="22">
        <f t="shared" si="58"/>
      </c>
      <c r="X136" s="22">
        <f t="shared" si="59"/>
      </c>
      <c r="Y136" s="21">
        <f t="shared" si="60"/>
      </c>
      <c r="AA136" s="11">
        <f t="shared" si="61"/>
      </c>
      <c r="AC136" s="21">
        <f t="shared" si="62"/>
      </c>
      <c r="AD136" s="22">
        <f t="shared" si="63"/>
      </c>
      <c r="AE136" s="21">
        <f t="shared" si="64"/>
      </c>
      <c r="AN136" s="19"/>
      <c r="AO136" s="19"/>
    </row>
    <row r="137" spans="2:41" s="11" customFormat="1" ht="12.75">
      <c r="B137" s="15"/>
      <c r="C137" s="16">
        <f>IF(B137="x",COUNTIF($B$5:$B137,"x"),"")</f>
      </c>
      <c r="D137" s="17" t="s">
        <v>165</v>
      </c>
      <c r="E137" s="18">
        <v>39379</v>
      </c>
      <c r="F137" s="18">
        <f t="shared" si="44"/>
        <v>40110</v>
      </c>
      <c r="H137" s="11">
        <f t="shared" si="45"/>
      </c>
      <c r="I137" s="19">
        <f t="shared" si="46"/>
      </c>
      <c r="J137" s="11">
        <f t="shared" si="47"/>
      </c>
      <c r="L137" s="11">
        <f t="shared" si="48"/>
      </c>
      <c r="M137" s="11">
        <f t="shared" si="49"/>
      </c>
      <c r="N137" s="19">
        <f t="shared" si="50"/>
      </c>
      <c r="O137" s="19">
        <f t="shared" si="51"/>
      </c>
      <c r="P137" s="20">
        <f t="shared" si="52"/>
      </c>
      <c r="Q137" s="11">
        <f t="shared" si="65"/>
      </c>
      <c r="R137" s="21">
        <f t="shared" si="53"/>
      </c>
      <c r="S137" s="22">
        <f t="shared" si="54"/>
      </c>
      <c r="T137" s="21">
        <f t="shared" si="55"/>
      </c>
      <c r="U137" s="11">
        <f t="shared" si="56"/>
      </c>
      <c r="V137" s="11">
        <f t="shared" si="57"/>
      </c>
      <c r="W137" s="22">
        <f t="shared" si="58"/>
      </c>
      <c r="X137" s="22">
        <f t="shared" si="59"/>
      </c>
      <c r="Y137" s="21">
        <f t="shared" si="60"/>
      </c>
      <c r="AA137" s="11">
        <f t="shared" si="61"/>
      </c>
      <c r="AC137" s="21">
        <f t="shared" si="62"/>
      </c>
      <c r="AD137" s="22">
        <f t="shared" si="63"/>
      </c>
      <c r="AE137" s="21">
        <f t="shared" si="64"/>
      </c>
      <c r="AN137" s="19"/>
      <c r="AO137" s="19"/>
    </row>
    <row r="138" spans="2:41" s="11" customFormat="1" ht="12.75">
      <c r="B138" s="15"/>
      <c r="C138" s="16">
        <f>IF(B138="x",COUNTIF($B$5:$B138,"x"),"")</f>
      </c>
      <c r="D138" s="17" t="s">
        <v>166</v>
      </c>
      <c r="E138" s="18">
        <v>39351</v>
      </c>
      <c r="F138" s="18">
        <f t="shared" si="44"/>
        <v>40082</v>
      </c>
      <c r="H138" s="11">
        <f t="shared" si="45"/>
      </c>
      <c r="I138" s="19">
        <f t="shared" si="46"/>
      </c>
      <c r="J138" s="11">
        <f t="shared" si="47"/>
      </c>
      <c r="L138" s="11">
        <f t="shared" si="48"/>
      </c>
      <c r="M138" s="11">
        <f t="shared" si="49"/>
      </c>
      <c r="N138" s="19">
        <f t="shared" si="50"/>
      </c>
      <c r="O138" s="19">
        <f t="shared" si="51"/>
      </c>
      <c r="P138" s="20">
        <f t="shared" si="52"/>
      </c>
      <c r="Q138" s="11">
        <f t="shared" si="65"/>
      </c>
      <c r="R138" s="21">
        <f t="shared" si="53"/>
      </c>
      <c r="S138" s="22">
        <f t="shared" si="54"/>
      </c>
      <c r="T138" s="21">
        <f t="shared" si="55"/>
      </c>
      <c r="U138" s="11">
        <f t="shared" si="56"/>
      </c>
      <c r="V138" s="11">
        <f t="shared" si="57"/>
      </c>
      <c r="W138" s="22">
        <f t="shared" si="58"/>
      </c>
      <c r="X138" s="22">
        <f t="shared" si="59"/>
      </c>
      <c r="Y138" s="21">
        <f t="shared" si="60"/>
      </c>
      <c r="AA138" s="11">
        <f t="shared" si="61"/>
      </c>
      <c r="AC138" s="21">
        <f t="shared" si="62"/>
      </c>
      <c r="AD138" s="22">
        <f t="shared" si="63"/>
      </c>
      <c r="AE138" s="21">
        <f t="shared" si="64"/>
      </c>
      <c r="AN138" s="19"/>
      <c r="AO138" s="19"/>
    </row>
    <row r="139" spans="2:41" s="11" customFormat="1" ht="12.75">
      <c r="B139" s="15"/>
      <c r="C139" s="16">
        <f>IF(B139="x",COUNTIF($B$5:$B139,"x"),"")</f>
      </c>
      <c r="D139" s="17" t="s">
        <v>167</v>
      </c>
      <c r="E139" s="18">
        <v>39241</v>
      </c>
      <c r="F139" s="18">
        <f t="shared" si="44"/>
        <v>39972</v>
      </c>
      <c r="H139" s="11">
        <f t="shared" si="45"/>
      </c>
      <c r="I139" s="19">
        <f t="shared" si="46"/>
      </c>
      <c r="J139" s="11">
        <f t="shared" si="47"/>
      </c>
      <c r="L139" s="11">
        <f t="shared" si="48"/>
      </c>
      <c r="M139" s="11">
        <f t="shared" si="49"/>
      </c>
      <c r="N139" s="19">
        <f t="shared" si="50"/>
      </c>
      <c r="O139" s="19">
        <f t="shared" si="51"/>
      </c>
      <c r="P139" s="20">
        <f t="shared" si="52"/>
      </c>
      <c r="Q139" s="11">
        <f t="shared" si="65"/>
      </c>
      <c r="R139" s="21">
        <f t="shared" si="53"/>
      </c>
      <c r="S139" s="22">
        <f t="shared" si="54"/>
      </c>
      <c r="T139" s="21">
        <f t="shared" si="55"/>
      </c>
      <c r="U139" s="11">
        <f t="shared" si="56"/>
      </c>
      <c r="V139" s="11">
        <f t="shared" si="57"/>
      </c>
      <c r="W139" s="22">
        <f t="shared" si="58"/>
      </c>
      <c r="X139" s="22">
        <f t="shared" si="59"/>
      </c>
      <c r="Y139" s="21">
        <f t="shared" si="60"/>
      </c>
      <c r="AA139" s="11">
        <f t="shared" si="61"/>
      </c>
      <c r="AC139" s="21">
        <f t="shared" si="62"/>
      </c>
      <c r="AD139" s="22">
        <f t="shared" si="63"/>
      </c>
      <c r="AE139" s="21">
        <f t="shared" si="64"/>
      </c>
      <c r="AN139" s="19"/>
      <c r="AO139" s="19"/>
    </row>
    <row r="140" spans="2:41" s="11" customFormat="1" ht="12.75">
      <c r="B140" s="15"/>
      <c r="C140" s="16">
        <f>IF(B140="x",COUNTIF($B$5:$B140,"x"),"")</f>
      </c>
      <c r="D140" s="17" t="s">
        <v>168</v>
      </c>
      <c r="E140" s="18">
        <v>39274</v>
      </c>
      <c r="F140" s="18">
        <f t="shared" si="44"/>
        <v>40005</v>
      </c>
      <c r="H140" s="11">
        <f t="shared" si="45"/>
      </c>
      <c r="I140" s="19">
        <f t="shared" si="46"/>
      </c>
      <c r="J140" s="11">
        <f t="shared" si="47"/>
      </c>
      <c r="L140" s="11">
        <f t="shared" si="48"/>
      </c>
      <c r="M140" s="11">
        <f t="shared" si="49"/>
      </c>
      <c r="N140" s="19">
        <f t="shared" si="50"/>
      </c>
      <c r="O140" s="19">
        <f t="shared" si="51"/>
      </c>
      <c r="P140" s="20">
        <f t="shared" si="52"/>
      </c>
      <c r="Q140" s="11">
        <f t="shared" si="65"/>
      </c>
      <c r="R140" s="21">
        <f t="shared" si="53"/>
      </c>
      <c r="S140" s="22">
        <f t="shared" si="54"/>
      </c>
      <c r="T140" s="21">
        <f t="shared" si="55"/>
      </c>
      <c r="U140" s="11">
        <f t="shared" si="56"/>
      </c>
      <c r="V140" s="11">
        <f t="shared" si="57"/>
      </c>
      <c r="W140" s="22">
        <f t="shared" si="58"/>
      </c>
      <c r="X140" s="22">
        <f t="shared" si="59"/>
      </c>
      <c r="Y140" s="21">
        <f t="shared" si="60"/>
      </c>
      <c r="AA140" s="11">
        <f t="shared" si="61"/>
      </c>
      <c r="AC140" s="21">
        <f t="shared" si="62"/>
      </c>
      <c r="AD140" s="22">
        <f t="shared" si="63"/>
      </c>
      <c r="AE140" s="21">
        <f t="shared" si="64"/>
      </c>
      <c r="AN140" s="19"/>
      <c r="AO140" s="19"/>
    </row>
    <row r="141" spans="2:41" s="11" customFormat="1" ht="12.75">
      <c r="B141" s="15"/>
      <c r="C141" s="16">
        <f>IF(B141="x",COUNTIF($B$5:$B141,"x"),"")</f>
      </c>
      <c r="D141" s="17" t="s">
        <v>169</v>
      </c>
      <c r="E141" s="18">
        <v>39189</v>
      </c>
      <c r="F141" s="18">
        <f t="shared" si="44"/>
        <v>39920</v>
      </c>
      <c r="H141" s="11">
        <f t="shared" si="45"/>
      </c>
      <c r="I141" s="19">
        <f t="shared" si="46"/>
      </c>
      <c r="J141" s="11">
        <f t="shared" si="47"/>
      </c>
      <c r="L141" s="11">
        <f t="shared" si="48"/>
      </c>
      <c r="M141" s="11">
        <f t="shared" si="49"/>
      </c>
      <c r="N141" s="19">
        <f t="shared" si="50"/>
      </c>
      <c r="O141" s="19">
        <f t="shared" si="51"/>
      </c>
      <c r="P141" s="20">
        <f t="shared" si="52"/>
      </c>
      <c r="Q141" s="11">
        <f t="shared" si="65"/>
      </c>
      <c r="R141" s="21">
        <f t="shared" si="53"/>
      </c>
      <c r="S141" s="22">
        <f t="shared" si="54"/>
      </c>
      <c r="T141" s="21">
        <f t="shared" si="55"/>
      </c>
      <c r="U141" s="11">
        <f t="shared" si="56"/>
      </c>
      <c r="V141" s="11">
        <f t="shared" si="57"/>
      </c>
      <c r="W141" s="22">
        <f t="shared" si="58"/>
      </c>
      <c r="X141" s="22">
        <f t="shared" si="59"/>
      </c>
      <c r="Y141" s="21">
        <f t="shared" si="60"/>
      </c>
      <c r="AA141" s="11">
        <f t="shared" si="61"/>
      </c>
      <c r="AC141" s="21">
        <f t="shared" si="62"/>
      </c>
      <c r="AD141" s="22">
        <f t="shared" si="63"/>
      </c>
      <c r="AE141" s="21">
        <f t="shared" si="64"/>
      </c>
      <c r="AN141" s="19"/>
      <c r="AO141" s="19"/>
    </row>
    <row r="142" spans="2:41" s="11" customFormat="1" ht="12.75">
      <c r="B142" s="15"/>
      <c r="C142" s="16">
        <f>IF(B142="x",COUNTIF($B$5:$B142,"x"),"")</f>
      </c>
      <c r="D142" s="17" t="s">
        <v>170</v>
      </c>
      <c r="E142" s="18">
        <v>39294</v>
      </c>
      <c r="F142" s="18">
        <f t="shared" si="44"/>
        <v>40025</v>
      </c>
      <c r="H142" s="11">
        <f t="shared" si="45"/>
      </c>
      <c r="I142" s="19">
        <f t="shared" si="46"/>
      </c>
      <c r="J142" s="11">
        <f t="shared" si="47"/>
      </c>
      <c r="L142" s="11">
        <f t="shared" si="48"/>
      </c>
      <c r="M142" s="11">
        <f t="shared" si="49"/>
      </c>
      <c r="N142" s="19">
        <f t="shared" si="50"/>
      </c>
      <c r="O142" s="19">
        <f t="shared" si="51"/>
      </c>
      <c r="P142" s="20">
        <f t="shared" si="52"/>
      </c>
      <c r="Q142" s="11">
        <f t="shared" si="65"/>
      </c>
      <c r="R142" s="21">
        <f t="shared" si="53"/>
      </c>
      <c r="S142" s="22">
        <f t="shared" si="54"/>
      </c>
      <c r="T142" s="21">
        <f t="shared" si="55"/>
      </c>
      <c r="U142" s="11">
        <f t="shared" si="56"/>
      </c>
      <c r="V142" s="11">
        <f t="shared" si="57"/>
      </c>
      <c r="W142" s="22">
        <f t="shared" si="58"/>
      </c>
      <c r="X142" s="22">
        <f t="shared" si="59"/>
      </c>
      <c r="Y142" s="21">
        <f t="shared" si="60"/>
      </c>
      <c r="AA142" s="11">
        <f t="shared" si="61"/>
      </c>
      <c r="AC142" s="21">
        <f t="shared" si="62"/>
      </c>
      <c r="AD142" s="22">
        <f t="shared" si="63"/>
      </c>
      <c r="AE142" s="21">
        <f t="shared" si="64"/>
      </c>
      <c r="AN142" s="19"/>
      <c r="AO142" s="19"/>
    </row>
    <row r="143" spans="2:41" s="11" customFormat="1" ht="12.75">
      <c r="B143" s="15"/>
      <c r="C143" s="16">
        <f>IF(B143="x",COUNTIF($B$5:$B143,"x"),"")</f>
      </c>
      <c r="D143" s="17" t="s">
        <v>171</v>
      </c>
      <c r="E143" s="18">
        <v>39189</v>
      </c>
      <c r="F143" s="18">
        <f t="shared" si="44"/>
        <v>39920</v>
      </c>
      <c r="H143" s="11">
        <f t="shared" si="45"/>
      </c>
      <c r="I143" s="19">
        <f t="shared" si="46"/>
      </c>
      <c r="J143" s="11">
        <f t="shared" si="47"/>
      </c>
      <c r="L143" s="11">
        <f t="shared" si="48"/>
      </c>
      <c r="M143" s="11">
        <f t="shared" si="49"/>
      </c>
      <c r="N143" s="19">
        <f t="shared" si="50"/>
      </c>
      <c r="O143" s="19">
        <f t="shared" si="51"/>
      </c>
      <c r="P143" s="20">
        <f t="shared" si="52"/>
      </c>
      <c r="Q143" s="11">
        <f t="shared" si="65"/>
      </c>
      <c r="R143" s="21">
        <f t="shared" si="53"/>
      </c>
      <c r="S143" s="22">
        <f t="shared" si="54"/>
      </c>
      <c r="T143" s="21">
        <f t="shared" si="55"/>
      </c>
      <c r="U143" s="11">
        <f t="shared" si="56"/>
      </c>
      <c r="V143" s="11">
        <f t="shared" si="57"/>
      </c>
      <c r="W143" s="22">
        <f t="shared" si="58"/>
      </c>
      <c r="X143" s="22">
        <f t="shared" si="59"/>
      </c>
      <c r="Y143" s="21">
        <f t="shared" si="60"/>
      </c>
      <c r="AA143" s="11">
        <f t="shared" si="61"/>
      </c>
      <c r="AC143" s="21">
        <f t="shared" si="62"/>
      </c>
      <c r="AD143" s="22">
        <f t="shared" si="63"/>
      </c>
      <c r="AE143" s="21">
        <f t="shared" si="64"/>
      </c>
      <c r="AN143" s="19"/>
      <c r="AO143" s="19"/>
    </row>
    <row r="144" spans="2:41" s="11" customFormat="1" ht="12.75">
      <c r="B144" s="15"/>
      <c r="C144" s="16">
        <f>IF(B144="x",COUNTIF($B$5:$B144,"x"),"")</f>
      </c>
      <c r="D144" s="17" t="s">
        <v>172</v>
      </c>
      <c r="E144" s="18">
        <v>39405</v>
      </c>
      <c r="F144" s="18">
        <f t="shared" si="44"/>
        <v>40136</v>
      </c>
      <c r="H144" s="11">
        <f t="shared" si="45"/>
      </c>
      <c r="I144" s="19">
        <f t="shared" si="46"/>
      </c>
      <c r="J144" s="11">
        <f t="shared" si="47"/>
      </c>
      <c r="L144" s="11">
        <f t="shared" si="48"/>
      </c>
      <c r="M144" s="11">
        <f t="shared" si="49"/>
      </c>
      <c r="N144" s="19">
        <f t="shared" si="50"/>
      </c>
      <c r="O144" s="19">
        <f t="shared" si="51"/>
      </c>
      <c r="P144" s="20">
        <f t="shared" si="52"/>
      </c>
      <c r="Q144" s="11">
        <f t="shared" si="65"/>
      </c>
      <c r="R144" s="21">
        <f t="shared" si="53"/>
      </c>
      <c r="S144" s="22">
        <f t="shared" si="54"/>
      </c>
      <c r="T144" s="21">
        <f t="shared" si="55"/>
      </c>
      <c r="U144" s="11">
        <f t="shared" si="56"/>
      </c>
      <c r="V144" s="11">
        <f t="shared" si="57"/>
      </c>
      <c r="W144" s="22">
        <f t="shared" si="58"/>
      </c>
      <c r="X144" s="22">
        <f t="shared" si="59"/>
      </c>
      <c r="Y144" s="21">
        <f t="shared" si="60"/>
      </c>
      <c r="AA144" s="11">
        <f t="shared" si="61"/>
      </c>
      <c r="AC144" s="21">
        <f t="shared" si="62"/>
      </c>
      <c r="AD144" s="22">
        <f t="shared" si="63"/>
      </c>
      <c r="AE144" s="21">
        <f t="shared" si="64"/>
      </c>
      <c r="AN144" s="19"/>
      <c r="AO144" s="19"/>
    </row>
    <row r="145" spans="2:41" s="11" customFormat="1" ht="12.75">
      <c r="B145" s="15"/>
      <c r="C145" s="16">
        <f>IF(B145="x",COUNTIF($B$5:$B145,"x"),"")</f>
      </c>
      <c r="D145" s="17" t="s">
        <v>173</v>
      </c>
      <c r="E145" s="18">
        <v>39345</v>
      </c>
      <c r="F145" s="18">
        <f t="shared" si="44"/>
        <v>40076</v>
      </c>
      <c r="H145" s="11">
        <f t="shared" si="45"/>
      </c>
      <c r="I145" s="19">
        <f t="shared" si="46"/>
      </c>
      <c r="J145" s="11">
        <f t="shared" si="47"/>
      </c>
      <c r="L145" s="11">
        <f t="shared" si="48"/>
      </c>
      <c r="M145" s="11">
        <f t="shared" si="49"/>
      </c>
      <c r="N145" s="19">
        <f t="shared" si="50"/>
      </c>
      <c r="O145" s="19">
        <f t="shared" si="51"/>
      </c>
      <c r="P145" s="20">
        <f t="shared" si="52"/>
      </c>
      <c r="Q145" s="11">
        <f t="shared" si="65"/>
      </c>
      <c r="R145" s="21">
        <f t="shared" si="53"/>
      </c>
      <c r="S145" s="22">
        <f t="shared" si="54"/>
      </c>
      <c r="T145" s="21">
        <f t="shared" si="55"/>
      </c>
      <c r="U145" s="11">
        <f t="shared" si="56"/>
      </c>
      <c r="V145" s="11">
        <f t="shared" si="57"/>
      </c>
      <c r="W145" s="22">
        <f t="shared" si="58"/>
      </c>
      <c r="X145" s="22">
        <f t="shared" si="59"/>
      </c>
      <c r="Y145" s="21">
        <f t="shared" si="60"/>
      </c>
      <c r="AA145" s="11">
        <f t="shared" si="61"/>
      </c>
      <c r="AC145" s="21">
        <f t="shared" si="62"/>
      </c>
      <c r="AD145" s="22">
        <f t="shared" si="63"/>
      </c>
      <c r="AE145" s="21">
        <f t="shared" si="64"/>
      </c>
      <c r="AN145" s="19"/>
      <c r="AO145" s="19"/>
    </row>
    <row r="146" spans="2:41" s="11" customFormat="1" ht="12.75">
      <c r="B146" s="15"/>
      <c r="C146" s="16">
        <f>IF(B146="x",COUNTIF($B$5:$B146,"x"),"")</f>
      </c>
      <c r="D146" s="17" t="s">
        <v>174</v>
      </c>
      <c r="E146" s="18">
        <v>39132</v>
      </c>
      <c r="F146" s="18">
        <f t="shared" si="44"/>
        <v>39863</v>
      </c>
      <c r="H146" s="11">
        <f t="shared" si="45"/>
      </c>
      <c r="I146" s="19">
        <f t="shared" si="46"/>
      </c>
      <c r="J146" s="11">
        <f t="shared" si="47"/>
      </c>
      <c r="L146" s="11">
        <f t="shared" si="48"/>
      </c>
      <c r="M146" s="11">
        <f t="shared" si="49"/>
      </c>
      <c r="N146" s="19">
        <f t="shared" si="50"/>
      </c>
      <c r="O146" s="19">
        <f t="shared" si="51"/>
      </c>
      <c r="P146" s="20">
        <f t="shared" si="52"/>
      </c>
      <c r="Q146" s="11">
        <f t="shared" si="65"/>
      </c>
      <c r="R146" s="21">
        <f t="shared" si="53"/>
      </c>
      <c r="S146" s="22">
        <f t="shared" si="54"/>
      </c>
      <c r="T146" s="21">
        <f t="shared" si="55"/>
      </c>
      <c r="U146" s="11">
        <f t="shared" si="56"/>
      </c>
      <c r="V146" s="11">
        <f t="shared" si="57"/>
      </c>
      <c r="W146" s="22">
        <f t="shared" si="58"/>
      </c>
      <c r="X146" s="22">
        <f t="shared" si="59"/>
      </c>
      <c r="Y146" s="21">
        <f t="shared" si="60"/>
      </c>
      <c r="AA146" s="11">
        <f t="shared" si="61"/>
      </c>
      <c r="AC146" s="21">
        <f t="shared" si="62"/>
      </c>
      <c r="AD146" s="22">
        <f t="shared" si="63"/>
      </c>
      <c r="AE146" s="21">
        <f t="shared" si="64"/>
      </c>
      <c r="AN146" s="19"/>
      <c r="AO146" s="19"/>
    </row>
    <row r="147" spans="2:41" s="11" customFormat="1" ht="12.75">
      <c r="B147" s="15"/>
      <c r="C147" s="16">
        <f>IF(B147="x",COUNTIF($B$5:$B147,"x"),"")</f>
      </c>
      <c r="D147" s="17" t="s">
        <v>175</v>
      </c>
      <c r="E147" s="18">
        <v>39312</v>
      </c>
      <c r="F147" s="18">
        <f t="shared" si="44"/>
        <v>40043</v>
      </c>
      <c r="H147" s="11">
        <f t="shared" si="45"/>
      </c>
      <c r="I147" s="19">
        <f t="shared" si="46"/>
      </c>
      <c r="J147" s="11">
        <f t="shared" si="47"/>
      </c>
      <c r="L147" s="11">
        <f t="shared" si="48"/>
      </c>
      <c r="M147" s="11">
        <f t="shared" si="49"/>
      </c>
      <c r="N147" s="19">
        <f t="shared" si="50"/>
      </c>
      <c r="O147" s="19">
        <f t="shared" si="51"/>
      </c>
      <c r="P147" s="20">
        <f t="shared" si="52"/>
      </c>
      <c r="Q147" s="11">
        <f t="shared" si="65"/>
      </c>
      <c r="R147" s="21">
        <f t="shared" si="53"/>
      </c>
      <c r="S147" s="22">
        <f t="shared" si="54"/>
      </c>
      <c r="T147" s="21">
        <f t="shared" si="55"/>
      </c>
      <c r="U147" s="11">
        <f t="shared" si="56"/>
      </c>
      <c r="V147" s="11">
        <f t="shared" si="57"/>
      </c>
      <c r="W147" s="22">
        <f t="shared" si="58"/>
      </c>
      <c r="X147" s="22">
        <f t="shared" si="59"/>
      </c>
      <c r="Y147" s="21">
        <f t="shared" si="60"/>
      </c>
      <c r="AA147" s="11">
        <f t="shared" si="61"/>
      </c>
      <c r="AC147" s="21">
        <f t="shared" si="62"/>
      </c>
      <c r="AD147" s="22">
        <f t="shared" si="63"/>
      </c>
      <c r="AE147" s="21">
        <f t="shared" si="64"/>
      </c>
      <c r="AN147" s="19"/>
      <c r="AO147" s="19"/>
    </row>
    <row r="148" spans="2:41" s="11" customFormat="1" ht="12.75">
      <c r="B148" s="15"/>
      <c r="C148" s="16">
        <f>IF(B148="x",COUNTIF($B$5:$B148,"x"),"")</f>
      </c>
      <c r="D148" s="17" t="s">
        <v>176</v>
      </c>
      <c r="E148" s="18">
        <v>39274</v>
      </c>
      <c r="F148" s="18">
        <f t="shared" si="44"/>
        <v>40005</v>
      </c>
      <c r="H148" s="11">
        <f t="shared" si="45"/>
      </c>
      <c r="I148" s="19">
        <f t="shared" si="46"/>
      </c>
      <c r="J148" s="11">
        <f t="shared" si="47"/>
      </c>
      <c r="L148" s="11">
        <f t="shared" si="48"/>
      </c>
      <c r="M148" s="11">
        <f t="shared" si="49"/>
      </c>
      <c r="N148" s="19">
        <f t="shared" si="50"/>
      </c>
      <c r="O148" s="19">
        <f t="shared" si="51"/>
      </c>
      <c r="P148" s="20">
        <f t="shared" si="52"/>
      </c>
      <c r="Q148" s="11">
        <f t="shared" si="65"/>
      </c>
      <c r="R148" s="21">
        <f t="shared" si="53"/>
      </c>
      <c r="S148" s="22">
        <f t="shared" si="54"/>
      </c>
      <c r="T148" s="21">
        <f t="shared" si="55"/>
      </c>
      <c r="U148" s="11">
        <f t="shared" si="56"/>
      </c>
      <c r="V148" s="11">
        <f t="shared" si="57"/>
      </c>
      <c r="W148" s="22">
        <f t="shared" si="58"/>
      </c>
      <c r="X148" s="22">
        <f t="shared" si="59"/>
      </c>
      <c r="Y148" s="21">
        <f t="shared" si="60"/>
      </c>
      <c r="AA148" s="11">
        <f t="shared" si="61"/>
      </c>
      <c r="AC148" s="21">
        <f t="shared" si="62"/>
      </c>
      <c r="AD148" s="22">
        <f t="shared" si="63"/>
      </c>
      <c r="AE148" s="21">
        <f t="shared" si="64"/>
      </c>
      <c r="AN148" s="19"/>
      <c r="AO148" s="19"/>
    </row>
    <row r="149" spans="2:41" s="11" customFormat="1" ht="12.75">
      <c r="B149" s="15"/>
      <c r="C149" s="16">
        <f>IF(B149="x",COUNTIF($B$5:$B149,"x"),"")</f>
      </c>
      <c r="D149" s="17" t="s">
        <v>177</v>
      </c>
      <c r="E149" s="18">
        <v>39263</v>
      </c>
      <c r="F149" s="18">
        <f t="shared" si="44"/>
        <v>39994</v>
      </c>
      <c r="H149" s="11">
        <f t="shared" si="45"/>
      </c>
      <c r="I149" s="19">
        <f t="shared" si="46"/>
      </c>
      <c r="J149" s="11">
        <f t="shared" si="47"/>
      </c>
      <c r="L149" s="11">
        <f t="shared" si="48"/>
      </c>
      <c r="M149" s="11">
        <f t="shared" si="49"/>
      </c>
      <c r="N149" s="19">
        <f t="shared" si="50"/>
      </c>
      <c r="O149" s="19">
        <f t="shared" si="51"/>
      </c>
      <c r="P149" s="20">
        <f t="shared" si="52"/>
      </c>
      <c r="Q149" s="11">
        <f t="shared" si="65"/>
      </c>
      <c r="R149" s="21">
        <f t="shared" si="53"/>
      </c>
      <c r="S149" s="22">
        <f t="shared" si="54"/>
      </c>
      <c r="T149" s="21">
        <f t="shared" si="55"/>
      </c>
      <c r="U149" s="11">
        <f t="shared" si="56"/>
      </c>
      <c r="V149" s="11">
        <f t="shared" si="57"/>
      </c>
      <c r="W149" s="22">
        <f t="shared" si="58"/>
      </c>
      <c r="X149" s="22">
        <f t="shared" si="59"/>
      </c>
      <c r="Y149" s="21">
        <f t="shared" si="60"/>
      </c>
      <c r="AA149" s="11">
        <f t="shared" si="61"/>
      </c>
      <c r="AC149" s="21">
        <f t="shared" si="62"/>
      </c>
      <c r="AD149" s="22">
        <f t="shared" si="63"/>
      </c>
      <c r="AE149" s="21">
        <f t="shared" si="64"/>
      </c>
      <c r="AN149" s="19"/>
      <c r="AO149" s="19"/>
    </row>
    <row r="150" spans="2:41" s="11" customFormat="1" ht="12.75">
      <c r="B150" s="15"/>
      <c r="C150" s="16">
        <f>IF(B150="x",COUNTIF($B$5:$B150,"x"),"")</f>
      </c>
      <c r="D150" s="17" t="s">
        <v>178</v>
      </c>
      <c r="E150" s="18">
        <v>39385</v>
      </c>
      <c r="F150" s="18">
        <f t="shared" si="44"/>
        <v>40116</v>
      </c>
      <c r="H150" s="11">
        <f t="shared" si="45"/>
      </c>
      <c r="I150" s="19">
        <f t="shared" si="46"/>
      </c>
      <c r="J150" s="11">
        <f t="shared" si="47"/>
      </c>
      <c r="L150" s="11">
        <f t="shared" si="48"/>
      </c>
      <c r="M150" s="11">
        <f t="shared" si="49"/>
      </c>
      <c r="N150" s="19">
        <f t="shared" si="50"/>
      </c>
      <c r="O150" s="19">
        <f t="shared" si="51"/>
      </c>
      <c r="P150" s="20">
        <f t="shared" si="52"/>
      </c>
      <c r="Q150" s="11">
        <f t="shared" si="65"/>
      </c>
      <c r="R150" s="21">
        <f t="shared" si="53"/>
      </c>
      <c r="S150" s="22">
        <f t="shared" si="54"/>
      </c>
      <c r="T150" s="21">
        <f t="shared" si="55"/>
      </c>
      <c r="U150" s="11">
        <f t="shared" si="56"/>
      </c>
      <c r="V150" s="11">
        <f t="shared" si="57"/>
      </c>
      <c r="W150" s="22">
        <f t="shared" si="58"/>
      </c>
      <c r="X150" s="22">
        <f t="shared" si="59"/>
      </c>
      <c r="Y150" s="21">
        <f t="shared" si="60"/>
      </c>
      <c r="AA150" s="11">
        <f t="shared" si="61"/>
      </c>
      <c r="AC150" s="21">
        <f t="shared" si="62"/>
      </c>
      <c r="AD150" s="22">
        <f t="shared" si="63"/>
      </c>
      <c r="AE150" s="21">
        <f t="shared" si="64"/>
      </c>
      <c r="AN150" s="19"/>
      <c r="AO150" s="19"/>
    </row>
    <row r="151" spans="2:41" s="11" customFormat="1" ht="12.75">
      <c r="B151" s="15"/>
      <c r="C151" s="16">
        <f>IF(B151="x",COUNTIF($B$5:$B151,"x"),"")</f>
      </c>
      <c r="D151" s="17" t="s">
        <v>179</v>
      </c>
      <c r="E151" s="18">
        <v>39142</v>
      </c>
      <c r="F151" s="18">
        <f t="shared" si="44"/>
        <v>39873</v>
      </c>
      <c r="H151" s="11">
        <f t="shared" si="45"/>
      </c>
      <c r="I151" s="19">
        <f t="shared" si="46"/>
      </c>
      <c r="J151" s="11">
        <f t="shared" si="47"/>
      </c>
      <c r="L151" s="11">
        <f t="shared" si="48"/>
      </c>
      <c r="M151" s="11">
        <f t="shared" si="49"/>
      </c>
      <c r="N151" s="19">
        <f t="shared" si="50"/>
      </c>
      <c r="O151" s="19">
        <f t="shared" si="51"/>
      </c>
      <c r="P151" s="20">
        <f t="shared" si="52"/>
      </c>
      <c r="Q151" s="11">
        <f t="shared" si="65"/>
      </c>
      <c r="R151" s="21">
        <f t="shared" si="53"/>
      </c>
      <c r="S151" s="22">
        <f t="shared" si="54"/>
      </c>
      <c r="T151" s="21">
        <f t="shared" si="55"/>
      </c>
      <c r="U151" s="11">
        <f t="shared" si="56"/>
      </c>
      <c r="V151" s="11">
        <f t="shared" si="57"/>
      </c>
      <c r="W151" s="22">
        <f t="shared" si="58"/>
      </c>
      <c r="X151" s="22">
        <f t="shared" si="59"/>
      </c>
      <c r="Y151" s="21">
        <f t="shared" si="60"/>
      </c>
      <c r="AA151" s="11">
        <f t="shared" si="61"/>
      </c>
      <c r="AC151" s="21">
        <f t="shared" si="62"/>
      </c>
      <c r="AD151" s="22">
        <f t="shared" si="63"/>
      </c>
      <c r="AE151" s="21">
        <f t="shared" si="64"/>
      </c>
      <c r="AN151" s="19"/>
      <c r="AO151" s="19"/>
    </row>
    <row r="152" spans="2:41" s="11" customFormat="1" ht="12.75">
      <c r="B152" s="15"/>
      <c r="C152" s="16">
        <f>IF(B152="x",COUNTIF($B$5:$B152,"x"),"")</f>
      </c>
      <c r="D152" s="17" t="s">
        <v>180</v>
      </c>
      <c r="E152" s="18">
        <v>39167</v>
      </c>
      <c r="F152" s="18">
        <f t="shared" si="44"/>
        <v>39898</v>
      </c>
      <c r="H152" s="11">
        <f t="shared" si="45"/>
      </c>
      <c r="I152" s="19">
        <f t="shared" si="46"/>
      </c>
      <c r="J152" s="11">
        <f t="shared" si="47"/>
      </c>
      <c r="L152" s="11">
        <f t="shared" si="48"/>
      </c>
      <c r="M152" s="11">
        <f t="shared" si="49"/>
      </c>
      <c r="N152" s="19">
        <f t="shared" si="50"/>
      </c>
      <c r="O152" s="19">
        <f t="shared" si="51"/>
      </c>
      <c r="P152" s="20">
        <f t="shared" si="52"/>
      </c>
      <c r="Q152" s="11">
        <f t="shared" si="65"/>
      </c>
      <c r="R152" s="21">
        <f t="shared" si="53"/>
      </c>
      <c r="S152" s="22">
        <f t="shared" si="54"/>
      </c>
      <c r="T152" s="21">
        <f t="shared" si="55"/>
      </c>
      <c r="U152" s="11">
        <f t="shared" si="56"/>
      </c>
      <c r="V152" s="11">
        <f t="shared" si="57"/>
      </c>
      <c r="W152" s="22">
        <f t="shared" si="58"/>
      </c>
      <c r="X152" s="22">
        <f t="shared" si="59"/>
      </c>
      <c r="Y152" s="21">
        <f t="shared" si="60"/>
      </c>
      <c r="AA152" s="11">
        <f t="shared" si="61"/>
      </c>
      <c r="AC152" s="21">
        <f t="shared" si="62"/>
      </c>
      <c r="AD152" s="22">
        <f t="shared" si="63"/>
      </c>
      <c r="AE152" s="21">
        <f t="shared" si="64"/>
      </c>
      <c r="AN152" s="19"/>
      <c r="AO152" s="19"/>
    </row>
    <row r="153" spans="2:41" s="11" customFormat="1" ht="12.75">
      <c r="B153" s="15"/>
      <c r="C153" s="16">
        <f>IF(B153="x",COUNTIF($B$5:$B153,"x"),"")</f>
      </c>
      <c r="D153" s="17" t="s">
        <v>181</v>
      </c>
      <c r="E153" s="18">
        <v>39400</v>
      </c>
      <c r="F153" s="18">
        <f t="shared" si="44"/>
        <v>40131</v>
      </c>
      <c r="H153" s="11">
        <f t="shared" si="45"/>
      </c>
      <c r="I153" s="19">
        <f t="shared" si="46"/>
      </c>
      <c r="J153" s="11">
        <f t="shared" si="47"/>
      </c>
      <c r="L153" s="11">
        <f t="shared" si="48"/>
      </c>
      <c r="M153" s="11">
        <f t="shared" si="49"/>
      </c>
      <c r="N153" s="19">
        <f t="shared" si="50"/>
      </c>
      <c r="O153" s="19">
        <f t="shared" si="51"/>
      </c>
      <c r="P153" s="20">
        <f t="shared" si="52"/>
      </c>
      <c r="Q153" s="11">
        <f t="shared" si="65"/>
      </c>
      <c r="R153" s="21">
        <f t="shared" si="53"/>
      </c>
      <c r="S153" s="22">
        <f t="shared" si="54"/>
      </c>
      <c r="T153" s="21">
        <f t="shared" si="55"/>
      </c>
      <c r="U153" s="11">
        <f t="shared" si="56"/>
      </c>
      <c r="V153" s="11">
        <f t="shared" si="57"/>
      </c>
      <c r="W153" s="22">
        <f t="shared" si="58"/>
      </c>
      <c r="X153" s="22">
        <f t="shared" si="59"/>
      </c>
      <c r="Y153" s="21">
        <f t="shared" si="60"/>
      </c>
      <c r="AA153" s="11">
        <f t="shared" si="61"/>
      </c>
      <c r="AC153" s="21">
        <f t="shared" si="62"/>
      </c>
      <c r="AD153" s="22">
        <f t="shared" si="63"/>
      </c>
      <c r="AE153" s="21">
        <f t="shared" si="64"/>
      </c>
      <c r="AN153" s="19"/>
      <c r="AO153" s="19"/>
    </row>
    <row r="154" spans="2:41" s="11" customFormat="1" ht="12.75">
      <c r="B154" s="15"/>
      <c r="C154" s="16">
        <f>IF(B154="x",COUNTIF($B$5:$B154,"x"),"")</f>
      </c>
      <c r="D154" s="17" t="s">
        <v>182</v>
      </c>
      <c r="E154" s="18">
        <v>39400</v>
      </c>
      <c r="F154" s="18">
        <f t="shared" si="44"/>
        <v>40131</v>
      </c>
      <c r="H154" s="11">
        <f t="shared" si="45"/>
      </c>
      <c r="I154" s="19">
        <f t="shared" si="46"/>
      </c>
      <c r="J154" s="11">
        <f t="shared" si="47"/>
      </c>
      <c r="L154" s="11">
        <f t="shared" si="48"/>
      </c>
      <c r="M154" s="11">
        <f t="shared" si="49"/>
      </c>
      <c r="N154" s="19">
        <f t="shared" si="50"/>
      </c>
      <c r="O154" s="19">
        <f t="shared" si="51"/>
      </c>
      <c r="P154" s="20">
        <f t="shared" si="52"/>
      </c>
      <c r="Q154" s="11">
        <f t="shared" si="65"/>
      </c>
      <c r="R154" s="21">
        <f t="shared" si="53"/>
      </c>
      <c r="S154" s="22">
        <f t="shared" si="54"/>
      </c>
      <c r="T154" s="21">
        <f t="shared" si="55"/>
      </c>
      <c r="U154" s="11">
        <f t="shared" si="56"/>
      </c>
      <c r="V154" s="11">
        <f t="shared" si="57"/>
      </c>
      <c r="W154" s="22">
        <f t="shared" si="58"/>
      </c>
      <c r="X154" s="22">
        <f t="shared" si="59"/>
      </c>
      <c r="Y154" s="21">
        <f t="shared" si="60"/>
      </c>
      <c r="AA154" s="11">
        <f t="shared" si="61"/>
      </c>
      <c r="AC154" s="21">
        <f t="shared" si="62"/>
      </c>
      <c r="AD154" s="22">
        <f t="shared" si="63"/>
      </c>
      <c r="AE154" s="21">
        <f t="shared" si="64"/>
      </c>
      <c r="AN154" s="19"/>
      <c r="AO154" s="19"/>
    </row>
    <row r="155" spans="2:41" s="11" customFormat="1" ht="12.75">
      <c r="B155" s="15"/>
      <c r="C155" s="16">
        <f>IF(B155="x",COUNTIF($B$5:$B155,"x"),"")</f>
      </c>
      <c r="D155" s="17" t="s">
        <v>183</v>
      </c>
      <c r="E155" s="18">
        <v>39286</v>
      </c>
      <c r="F155" s="18">
        <f t="shared" si="44"/>
        <v>40017</v>
      </c>
      <c r="H155" s="11">
        <f t="shared" si="45"/>
      </c>
      <c r="I155" s="19">
        <f t="shared" si="46"/>
      </c>
      <c r="J155" s="11">
        <f t="shared" si="47"/>
      </c>
      <c r="L155" s="11">
        <f t="shared" si="48"/>
      </c>
      <c r="M155" s="11">
        <f t="shared" si="49"/>
      </c>
      <c r="N155" s="19">
        <f t="shared" si="50"/>
      </c>
      <c r="O155" s="19">
        <f t="shared" si="51"/>
      </c>
      <c r="P155" s="20">
        <f t="shared" si="52"/>
      </c>
      <c r="Q155" s="11">
        <f t="shared" si="65"/>
      </c>
      <c r="R155" s="21">
        <f t="shared" si="53"/>
      </c>
      <c r="S155" s="22">
        <f t="shared" si="54"/>
      </c>
      <c r="T155" s="21">
        <f t="shared" si="55"/>
      </c>
      <c r="U155" s="11">
        <f t="shared" si="56"/>
      </c>
      <c r="V155" s="11">
        <f t="shared" si="57"/>
      </c>
      <c r="W155" s="22">
        <f t="shared" si="58"/>
      </c>
      <c r="X155" s="22">
        <f t="shared" si="59"/>
      </c>
      <c r="Y155" s="21">
        <f t="shared" si="60"/>
      </c>
      <c r="AA155" s="11">
        <f t="shared" si="61"/>
      </c>
      <c r="AC155" s="21">
        <f t="shared" si="62"/>
      </c>
      <c r="AD155" s="22">
        <f t="shared" si="63"/>
      </c>
      <c r="AE155" s="21">
        <f t="shared" si="64"/>
      </c>
      <c r="AN155" s="19"/>
      <c r="AO155" s="19"/>
    </row>
    <row r="156" spans="2:41" s="11" customFormat="1" ht="12.75">
      <c r="B156" s="15"/>
      <c r="C156" s="16">
        <f>IF(B156="x",COUNTIF($B$5:$B156,"x"),"")</f>
      </c>
      <c r="D156" s="17" t="s">
        <v>184</v>
      </c>
      <c r="E156" s="18">
        <v>39351</v>
      </c>
      <c r="F156" s="18">
        <f t="shared" si="44"/>
        <v>40082</v>
      </c>
      <c r="H156" s="11">
        <f t="shared" si="45"/>
      </c>
      <c r="I156" s="19">
        <f t="shared" si="46"/>
      </c>
      <c r="J156" s="11">
        <f t="shared" si="47"/>
      </c>
      <c r="L156" s="11">
        <f t="shared" si="48"/>
      </c>
      <c r="M156" s="11">
        <f t="shared" si="49"/>
      </c>
      <c r="N156" s="19">
        <f t="shared" si="50"/>
      </c>
      <c r="O156" s="19">
        <f t="shared" si="51"/>
      </c>
      <c r="P156" s="20">
        <f t="shared" si="52"/>
      </c>
      <c r="Q156" s="11">
        <f t="shared" si="65"/>
      </c>
      <c r="R156" s="21">
        <f t="shared" si="53"/>
      </c>
      <c r="S156" s="22">
        <f t="shared" si="54"/>
      </c>
      <c r="T156" s="21">
        <f t="shared" si="55"/>
      </c>
      <c r="U156" s="11">
        <f t="shared" si="56"/>
      </c>
      <c r="V156" s="11">
        <f t="shared" si="57"/>
      </c>
      <c r="W156" s="22">
        <f t="shared" si="58"/>
      </c>
      <c r="X156" s="22">
        <f t="shared" si="59"/>
      </c>
      <c r="Y156" s="21">
        <f t="shared" si="60"/>
      </c>
      <c r="AA156" s="11">
        <f t="shared" si="61"/>
      </c>
      <c r="AC156" s="21">
        <f t="shared" si="62"/>
      </c>
      <c r="AD156" s="22">
        <f t="shared" si="63"/>
      </c>
      <c r="AE156" s="21">
        <f t="shared" si="64"/>
      </c>
      <c r="AN156" s="19"/>
      <c r="AO156" s="19"/>
    </row>
    <row r="157" spans="2:41" s="11" customFormat="1" ht="12.75">
      <c r="B157" s="15"/>
      <c r="C157" s="16">
        <f>IF(B157="x",COUNTIF($B$5:$B157,"x"),"")</f>
      </c>
      <c r="D157" s="17" t="s">
        <v>185</v>
      </c>
      <c r="E157" s="18">
        <v>39199</v>
      </c>
      <c r="F157" s="18">
        <f t="shared" si="44"/>
        <v>39930</v>
      </c>
      <c r="H157" s="11">
        <f t="shared" si="45"/>
      </c>
      <c r="I157" s="19">
        <f t="shared" si="46"/>
      </c>
      <c r="J157" s="11">
        <f t="shared" si="47"/>
      </c>
      <c r="L157" s="11">
        <f t="shared" si="48"/>
      </c>
      <c r="M157" s="11">
        <f t="shared" si="49"/>
      </c>
      <c r="N157" s="19">
        <f t="shared" si="50"/>
      </c>
      <c r="O157" s="19">
        <f t="shared" si="51"/>
      </c>
      <c r="P157" s="20">
        <f t="shared" si="52"/>
      </c>
      <c r="Q157" s="11">
        <f t="shared" si="65"/>
      </c>
      <c r="R157" s="21">
        <f t="shared" si="53"/>
      </c>
      <c r="S157" s="22">
        <f t="shared" si="54"/>
      </c>
      <c r="T157" s="21">
        <f t="shared" si="55"/>
      </c>
      <c r="U157" s="11">
        <f t="shared" si="56"/>
      </c>
      <c r="V157" s="11">
        <f t="shared" si="57"/>
      </c>
      <c r="W157" s="22">
        <f t="shared" si="58"/>
      </c>
      <c r="X157" s="22">
        <f t="shared" si="59"/>
      </c>
      <c r="Y157" s="21">
        <f t="shared" si="60"/>
      </c>
      <c r="AA157" s="11">
        <f t="shared" si="61"/>
      </c>
      <c r="AC157" s="21">
        <f t="shared" si="62"/>
      </c>
      <c r="AD157" s="22">
        <f t="shared" si="63"/>
      </c>
      <c r="AE157" s="21">
        <f t="shared" si="64"/>
      </c>
      <c r="AN157" s="19"/>
      <c r="AO157" s="19"/>
    </row>
    <row r="158" spans="2:41" s="11" customFormat="1" ht="12.75">
      <c r="B158" s="15"/>
      <c r="C158" s="16">
        <f>IF(B158="x",COUNTIF($B$5:$B158,"x"),"")</f>
      </c>
      <c r="D158" s="17" t="s">
        <v>186</v>
      </c>
      <c r="E158" s="18">
        <v>39207</v>
      </c>
      <c r="F158" s="18">
        <f t="shared" si="44"/>
        <v>39938</v>
      </c>
      <c r="H158" s="11">
        <f t="shared" si="45"/>
      </c>
      <c r="I158" s="19">
        <f t="shared" si="46"/>
      </c>
      <c r="J158" s="11">
        <f t="shared" si="47"/>
      </c>
      <c r="L158" s="11">
        <f t="shared" si="48"/>
      </c>
      <c r="M158" s="11">
        <f t="shared" si="49"/>
      </c>
      <c r="N158" s="19">
        <f t="shared" si="50"/>
      </c>
      <c r="O158" s="19">
        <f t="shared" si="51"/>
      </c>
      <c r="P158" s="20">
        <f t="shared" si="52"/>
      </c>
      <c r="Q158" s="11">
        <f t="shared" si="65"/>
      </c>
      <c r="R158" s="21">
        <f t="shared" si="53"/>
      </c>
      <c r="S158" s="22">
        <f t="shared" si="54"/>
      </c>
      <c r="T158" s="21">
        <f t="shared" si="55"/>
      </c>
      <c r="U158" s="11">
        <f t="shared" si="56"/>
      </c>
      <c r="V158" s="11">
        <f t="shared" si="57"/>
      </c>
      <c r="W158" s="22">
        <f t="shared" si="58"/>
      </c>
      <c r="X158" s="22">
        <f t="shared" si="59"/>
      </c>
      <c r="Y158" s="21">
        <f t="shared" si="60"/>
      </c>
      <c r="AA158" s="11">
        <f t="shared" si="61"/>
      </c>
      <c r="AC158" s="21">
        <f t="shared" si="62"/>
      </c>
      <c r="AD158" s="22">
        <f t="shared" si="63"/>
      </c>
      <c r="AE158" s="21">
        <f t="shared" si="64"/>
      </c>
      <c r="AN158" s="19"/>
      <c r="AO158" s="19"/>
    </row>
    <row r="159" spans="2:41" s="11" customFormat="1" ht="12.75">
      <c r="B159" s="15"/>
      <c r="C159" s="16">
        <f>IF(B159="x",COUNTIF($B$5:$B159,"x"),"")</f>
      </c>
      <c r="D159" s="17" t="s">
        <v>187</v>
      </c>
      <c r="E159" s="18">
        <v>39220</v>
      </c>
      <c r="F159" s="18">
        <f t="shared" si="44"/>
        <v>39951</v>
      </c>
      <c r="H159" s="11">
        <f t="shared" si="45"/>
      </c>
      <c r="I159" s="19">
        <f t="shared" si="46"/>
      </c>
      <c r="J159" s="11">
        <f t="shared" si="47"/>
      </c>
      <c r="L159" s="11">
        <f t="shared" si="48"/>
      </c>
      <c r="M159" s="11">
        <f t="shared" si="49"/>
      </c>
      <c r="N159" s="19">
        <f t="shared" si="50"/>
      </c>
      <c r="O159" s="19">
        <f t="shared" si="51"/>
      </c>
      <c r="P159" s="20">
        <f t="shared" si="52"/>
      </c>
      <c r="Q159" s="11">
        <f t="shared" si="65"/>
      </c>
      <c r="R159" s="21">
        <f t="shared" si="53"/>
      </c>
      <c r="S159" s="22">
        <f t="shared" si="54"/>
      </c>
      <c r="T159" s="21">
        <f t="shared" si="55"/>
      </c>
      <c r="U159" s="11">
        <f t="shared" si="56"/>
      </c>
      <c r="V159" s="11">
        <f t="shared" si="57"/>
      </c>
      <c r="W159" s="22">
        <f t="shared" si="58"/>
      </c>
      <c r="X159" s="22">
        <f t="shared" si="59"/>
      </c>
      <c r="Y159" s="21">
        <f t="shared" si="60"/>
      </c>
      <c r="AA159" s="11">
        <f t="shared" si="61"/>
      </c>
      <c r="AC159" s="21">
        <f t="shared" si="62"/>
      </c>
      <c r="AD159" s="22">
        <f t="shared" si="63"/>
      </c>
      <c r="AE159" s="21">
        <f t="shared" si="64"/>
      </c>
      <c r="AN159" s="19"/>
      <c r="AO159" s="19"/>
    </row>
    <row r="160" spans="2:41" s="11" customFormat="1" ht="12.75">
      <c r="B160" s="15"/>
      <c r="C160" s="16">
        <f>IF(B160="x",COUNTIF($B$5:$B160,"x"),"")</f>
      </c>
      <c r="D160" s="17" t="s">
        <v>188</v>
      </c>
      <c r="E160" s="18">
        <v>39106</v>
      </c>
      <c r="F160" s="18">
        <f t="shared" si="44"/>
        <v>39837</v>
      </c>
      <c r="H160" s="11">
        <f t="shared" si="45"/>
      </c>
      <c r="I160" s="19">
        <f t="shared" si="46"/>
      </c>
      <c r="J160" s="11">
        <f t="shared" si="47"/>
      </c>
      <c r="L160" s="11">
        <f t="shared" si="48"/>
      </c>
      <c r="M160" s="11">
        <f t="shared" si="49"/>
      </c>
      <c r="N160" s="19">
        <f t="shared" si="50"/>
      </c>
      <c r="O160" s="19">
        <f t="shared" si="51"/>
      </c>
      <c r="P160" s="20">
        <f t="shared" si="52"/>
      </c>
      <c r="Q160" s="11">
        <f t="shared" si="65"/>
      </c>
      <c r="R160" s="21">
        <f t="shared" si="53"/>
      </c>
      <c r="S160" s="22">
        <f t="shared" si="54"/>
      </c>
      <c r="T160" s="21">
        <f t="shared" si="55"/>
      </c>
      <c r="U160" s="11">
        <f t="shared" si="56"/>
      </c>
      <c r="V160" s="11">
        <f t="shared" si="57"/>
      </c>
      <c r="W160" s="22">
        <f t="shared" si="58"/>
      </c>
      <c r="X160" s="22">
        <f t="shared" si="59"/>
      </c>
      <c r="Y160" s="21">
        <f t="shared" si="60"/>
      </c>
      <c r="AA160" s="11">
        <f t="shared" si="61"/>
      </c>
      <c r="AC160" s="21">
        <f t="shared" si="62"/>
      </c>
      <c r="AD160" s="22">
        <f t="shared" si="63"/>
      </c>
      <c r="AE160" s="21">
        <f t="shared" si="64"/>
      </c>
      <c r="AN160" s="19"/>
      <c r="AO160" s="19"/>
    </row>
    <row r="161" spans="2:41" s="11" customFormat="1" ht="12.75">
      <c r="B161" s="15"/>
      <c r="C161" s="16">
        <f>IF(B161="x",COUNTIF($B$5:$B161,"x"),"")</f>
      </c>
      <c r="D161" s="17" t="s">
        <v>189</v>
      </c>
      <c r="E161" s="18">
        <v>39090</v>
      </c>
      <c r="F161" s="18">
        <f t="shared" si="44"/>
        <v>39821</v>
      </c>
      <c r="H161" s="11">
        <f t="shared" si="45"/>
      </c>
      <c r="I161" s="19">
        <f t="shared" si="46"/>
      </c>
      <c r="J161" s="11">
        <f t="shared" si="47"/>
      </c>
      <c r="L161" s="11">
        <f t="shared" si="48"/>
      </c>
      <c r="M161" s="11">
        <f t="shared" si="49"/>
      </c>
      <c r="N161" s="19">
        <f t="shared" si="50"/>
      </c>
      <c r="O161" s="19">
        <f t="shared" si="51"/>
      </c>
      <c r="P161" s="20">
        <f t="shared" si="52"/>
      </c>
      <c r="Q161" s="11">
        <f t="shared" si="65"/>
      </c>
      <c r="R161" s="21">
        <f t="shared" si="53"/>
      </c>
      <c r="S161" s="22">
        <f t="shared" si="54"/>
      </c>
      <c r="T161" s="21">
        <f t="shared" si="55"/>
      </c>
      <c r="U161" s="11">
        <f t="shared" si="56"/>
      </c>
      <c r="V161" s="11">
        <f t="shared" si="57"/>
      </c>
      <c r="W161" s="22">
        <f t="shared" si="58"/>
      </c>
      <c r="X161" s="22">
        <f t="shared" si="59"/>
      </c>
      <c r="Y161" s="21">
        <f t="shared" si="60"/>
      </c>
      <c r="AA161" s="11">
        <f t="shared" si="61"/>
      </c>
      <c r="AC161" s="21">
        <f t="shared" si="62"/>
      </c>
      <c r="AD161" s="22">
        <f t="shared" si="63"/>
      </c>
      <c r="AE161" s="21">
        <f t="shared" si="64"/>
      </c>
      <c r="AN161" s="19"/>
      <c r="AO161" s="19"/>
    </row>
    <row r="162" spans="2:41" s="11" customFormat="1" ht="12.75">
      <c r="B162" s="15"/>
      <c r="C162" s="16">
        <f>IF(B162="x",COUNTIF($B$5:$B162,"x"),"")</f>
      </c>
      <c r="D162" s="17" t="s">
        <v>190</v>
      </c>
      <c r="E162" s="18">
        <v>39366</v>
      </c>
      <c r="F162" s="18">
        <f t="shared" si="44"/>
        <v>40097</v>
      </c>
      <c r="H162" s="11">
        <f t="shared" si="45"/>
      </c>
      <c r="I162" s="19">
        <f t="shared" si="46"/>
      </c>
      <c r="J162" s="11">
        <f t="shared" si="47"/>
      </c>
      <c r="L162" s="11">
        <f t="shared" si="48"/>
      </c>
      <c r="M162" s="11">
        <f t="shared" si="49"/>
      </c>
      <c r="N162" s="19">
        <f t="shared" si="50"/>
      </c>
      <c r="O162" s="19">
        <f t="shared" si="51"/>
      </c>
      <c r="P162" s="20">
        <f t="shared" si="52"/>
      </c>
      <c r="Q162" s="11">
        <f t="shared" si="65"/>
      </c>
      <c r="R162" s="21">
        <f t="shared" si="53"/>
      </c>
      <c r="S162" s="22">
        <f t="shared" si="54"/>
      </c>
      <c r="T162" s="21">
        <f t="shared" si="55"/>
      </c>
      <c r="U162" s="11">
        <f t="shared" si="56"/>
      </c>
      <c r="V162" s="11">
        <f t="shared" si="57"/>
      </c>
      <c r="W162" s="22">
        <f t="shared" si="58"/>
      </c>
      <c r="X162" s="22">
        <f t="shared" si="59"/>
      </c>
      <c r="Y162" s="21">
        <f t="shared" si="60"/>
      </c>
      <c r="AA162" s="11">
        <f t="shared" si="61"/>
      </c>
      <c r="AC162" s="21">
        <f t="shared" si="62"/>
      </c>
      <c r="AD162" s="22">
        <f t="shared" si="63"/>
      </c>
      <c r="AE162" s="21">
        <f t="shared" si="64"/>
      </c>
      <c r="AN162" s="19"/>
      <c r="AO162" s="19"/>
    </row>
    <row r="163" spans="2:41" s="11" customFormat="1" ht="12.75">
      <c r="B163" s="15"/>
      <c r="C163" s="16">
        <f>IF(B163="x",COUNTIF($B$5:$B163,"x"),"")</f>
      </c>
      <c r="D163" s="17" t="s">
        <v>191</v>
      </c>
      <c r="E163" s="18">
        <v>39143</v>
      </c>
      <c r="F163" s="18">
        <f t="shared" si="44"/>
        <v>39874</v>
      </c>
      <c r="H163" s="11">
        <f t="shared" si="45"/>
      </c>
      <c r="I163" s="19">
        <f t="shared" si="46"/>
      </c>
      <c r="J163" s="11">
        <f t="shared" si="47"/>
      </c>
      <c r="L163" s="11">
        <f t="shared" si="48"/>
      </c>
      <c r="M163" s="11">
        <f t="shared" si="49"/>
      </c>
      <c r="N163" s="19">
        <f t="shared" si="50"/>
      </c>
      <c r="O163" s="19">
        <f t="shared" si="51"/>
      </c>
      <c r="P163" s="20">
        <f t="shared" si="52"/>
      </c>
      <c r="Q163" s="11">
        <f t="shared" si="65"/>
      </c>
      <c r="R163" s="21">
        <f t="shared" si="53"/>
      </c>
      <c r="S163" s="22">
        <f t="shared" si="54"/>
      </c>
      <c r="T163" s="21">
        <f t="shared" si="55"/>
      </c>
      <c r="U163" s="11">
        <f t="shared" si="56"/>
      </c>
      <c r="V163" s="11">
        <f t="shared" si="57"/>
      </c>
      <c r="W163" s="22">
        <f t="shared" si="58"/>
      </c>
      <c r="X163" s="22">
        <f t="shared" si="59"/>
      </c>
      <c r="Y163" s="21">
        <f t="shared" si="60"/>
      </c>
      <c r="AA163" s="11">
        <f t="shared" si="61"/>
      </c>
      <c r="AC163" s="21">
        <f t="shared" si="62"/>
      </c>
      <c r="AD163" s="22">
        <f t="shared" si="63"/>
      </c>
      <c r="AE163" s="21">
        <f t="shared" si="64"/>
      </c>
      <c r="AN163" s="19"/>
      <c r="AO163" s="19"/>
    </row>
    <row r="164" spans="2:41" s="11" customFormat="1" ht="12.75">
      <c r="B164" s="15"/>
      <c r="C164" s="16">
        <f>IF(B164="x",COUNTIF($B$5:$B164,"x"),"")</f>
      </c>
      <c r="D164" s="17" t="s">
        <v>192</v>
      </c>
      <c r="E164" s="18">
        <v>39143</v>
      </c>
      <c r="F164" s="18">
        <f t="shared" si="44"/>
        <v>39874</v>
      </c>
      <c r="H164" s="11">
        <f t="shared" si="45"/>
      </c>
      <c r="I164" s="19">
        <f t="shared" si="46"/>
      </c>
      <c r="J164" s="11">
        <f t="shared" si="47"/>
      </c>
      <c r="L164" s="11">
        <f t="shared" si="48"/>
      </c>
      <c r="M164" s="11">
        <f t="shared" si="49"/>
      </c>
      <c r="N164" s="19">
        <f t="shared" si="50"/>
      </c>
      <c r="O164" s="19">
        <f t="shared" si="51"/>
      </c>
      <c r="P164" s="20">
        <f t="shared" si="52"/>
      </c>
      <c r="Q164" s="11">
        <f t="shared" si="65"/>
      </c>
      <c r="R164" s="21">
        <f t="shared" si="53"/>
      </c>
      <c r="S164" s="22">
        <f t="shared" si="54"/>
      </c>
      <c r="T164" s="21">
        <f t="shared" si="55"/>
      </c>
      <c r="U164" s="11">
        <f t="shared" si="56"/>
      </c>
      <c r="V164" s="11">
        <f t="shared" si="57"/>
      </c>
      <c r="W164" s="22">
        <f t="shared" si="58"/>
      </c>
      <c r="X164" s="22">
        <f t="shared" si="59"/>
      </c>
      <c r="Y164" s="21">
        <f t="shared" si="60"/>
      </c>
      <c r="AA164" s="11">
        <f t="shared" si="61"/>
      </c>
      <c r="AC164" s="21">
        <f t="shared" si="62"/>
      </c>
      <c r="AD164" s="22">
        <f t="shared" si="63"/>
      </c>
      <c r="AE164" s="21">
        <f t="shared" si="64"/>
      </c>
      <c r="AN164" s="19"/>
      <c r="AO164" s="19"/>
    </row>
    <row r="165" spans="2:41" s="11" customFormat="1" ht="12.75">
      <c r="B165" s="15"/>
      <c r="C165" s="16">
        <f>IF(B165="x",COUNTIF($B$5:$B165,"x"),"")</f>
      </c>
      <c r="D165" s="17" t="s">
        <v>193</v>
      </c>
      <c r="E165" s="18">
        <v>39269</v>
      </c>
      <c r="F165" s="18">
        <f t="shared" si="44"/>
        <v>40000</v>
      </c>
      <c r="H165" s="11">
        <f t="shared" si="45"/>
      </c>
      <c r="I165" s="19">
        <f t="shared" si="46"/>
      </c>
      <c r="J165" s="11">
        <f t="shared" si="47"/>
      </c>
      <c r="L165" s="11">
        <f t="shared" si="48"/>
      </c>
      <c r="M165" s="11">
        <f t="shared" si="49"/>
      </c>
      <c r="N165" s="19">
        <f t="shared" si="50"/>
      </c>
      <c r="O165" s="19">
        <f t="shared" si="51"/>
      </c>
      <c r="P165" s="20">
        <f t="shared" si="52"/>
      </c>
      <c r="Q165" s="11">
        <f t="shared" si="65"/>
      </c>
      <c r="R165" s="21">
        <f t="shared" si="53"/>
      </c>
      <c r="S165" s="22">
        <f t="shared" si="54"/>
      </c>
      <c r="T165" s="21">
        <f t="shared" si="55"/>
      </c>
      <c r="U165" s="11">
        <f t="shared" si="56"/>
      </c>
      <c r="V165" s="11">
        <f t="shared" si="57"/>
      </c>
      <c r="W165" s="22">
        <f t="shared" si="58"/>
      </c>
      <c r="X165" s="22">
        <f t="shared" si="59"/>
      </c>
      <c r="Y165" s="21">
        <f t="shared" si="60"/>
      </c>
      <c r="AA165" s="11">
        <f t="shared" si="61"/>
      </c>
      <c r="AC165" s="21">
        <f t="shared" si="62"/>
      </c>
      <c r="AD165" s="22">
        <f t="shared" si="63"/>
      </c>
      <c r="AE165" s="21">
        <f t="shared" si="64"/>
      </c>
      <c r="AN165" s="19"/>
      <c r="AO165" s="19"/>
    </row>
    <row r="166" spans="2:41" s="11" customFormat="1" ht="12.75">
      <c r="B166" s="15"/>
      <c r="C166" s="16">
        <f>IF(B166="x",COUNTIF($B$5:$B166,"x"),"")</f>
      </c>
      <c r="D166" s="17" t="s">
        <v>194</v>
      </c>
      <c r="E166" s="18">
        <v>39212</v>
      </c>
      <c r="F166" s="18">
        <f t="shared" si="44"/>
        <v>39943</v>
      </c>
      <c r="H166" s="11">
        <f t="shared" si="45"/>
      </c>
      <c r="I166" s="19">
        <f t="shared" si="46"/>
      </c>
      <c r="J166" s="11">
        <f t="shared" si="47"/>
      </c>
      <c r="L166" s="11">
        <f t="shared" si="48"/>
      </c>
      <c r="M166" s="11">
        <f t="shared" si="49"/>
      </c>
      <c r="N166" s="19">
        <f t="shared" si="50"/>
      </c>
      <c r="O166" s="19">
        <f t="shared" si="51"/>
      </c>
      <c r="P166" s="20">
        <f t="shared" si="52"/>
      </c>
      <c r="Q166" s="11">
        <f t="shared" si="65"/>
      </c>
      <c r="R166" s="21">
        <f t="shared" si="53"/>
      </c>
      <c r="S166" s="22">
        <f t="shared" si="54"/>
      </c>
      <c r="T166" s="21">
        <f t="shared" si="55"/>
      </c>
      <c r="U166" s="11">
        <f t="shared" si="56"/>
      </c>
      <c r="V166" s="11">
        <f t="shared" si="57"/>
      </c>
      <c r="W166" s="22">
        <f t="shared" si="58"/>
      </c>
      <c r="X166" s="22">
        <f t="shared" si="59"/>
      </c>
      <c r="Y166" s="21">
        <f t="shared" si="60"/>
      </c>
      <c r="AA166" s="11">
        <f t="shared" si="61"/>
      </c>
      <c r="AC166" s="21">
        <f t="shared" si="62"/>
      </c>
      <c r="AD166" s="22">
        <f t="shared" si="63"/>
      </c>
      <c r="AE166" s="21">
        <f t="shared" si="64"/>
      </c>
      <c r="AN166" s="19"/>
      <c r="AO166" s="19"/>
    </row>
    <row r="167" spans="2:41" s="11" customFormat="1" ht="12.75">
      <c r="B167" s="15"/>
      <c r="C167" s="16">
        <f>IF(B167="x",COUNTIF($B$5:$B167,"x"),"")</f>
      </c>
      <c r="D167" s="17" t="s">
        <v>195</v>
      </c>
      <c r="E167" s="18">
        <v>39245</v>
      </c>
      <c r="F167" s="18">
        <f t="shared" si="44"/>
        <v>39976</v>
      </c>
      <c r="H167" s="11">
        <f t="shared" si="45"/>
      </c>
      <c r="I167" s="19">
        <f t="shared" si="46"/>
      </c>
      <c r="J167" s="11">
        <f t="shared" si="47"/>
      </c>
      <c r="L167" s="11">
        <f t="shared" si="48"/>
      </c>
      <c r="M167" s="11">
        <f t="shared" si="49"/>
      </c>
      <c r="N167" s="19">
        <f t="shared" si="50"/>
      </c>
      <c r="O167" s="19">
        <f t="shared" si="51"/>
      </c>
      <c r="P167" s="20">
        <f t="shared" si="52"/>
      </c>
      <c r="Q167" s="11">
        <f t="shared" si="65"/>
      </c>
      <c r="R167" s="21">
        <f t="shared" si="53"/>
      </c>
      <c r="S167" s="22">
        <f t="shared" si="54"/>
      </c>
      <c r="T167" s="21">
        <f t="shared" si="55"/>
      </c>
      <c r="U167" s="11">
        <f t="shared" si="56"/>
      </c>
      <c r="V167" s="11">
        <f t="shared" si="57"/>
      </c>
      <c r="W167" s="22">
        <f t="shared" si="58"/>
      </c>
      <c r="X167" s="22">
        <f t="shared" si="59"/>
      </c>
      <c r="Y167" s="21">
        <f t="shared" si="60"/>
      </c>
      <c r="AA167" s="11">
        <f t="shared" si="61"/>
      </c>
      <c r="AC167" s="21">
        <f t="shared" si="62"/>
      </c>
      <c r="AD167" s="22">
        <f t="shared" si="63"/>
      </c>
      <c r="AE167" s="21">
        <f t="shared" si="64"/>
      </c>
      <c r="AN167" s="19"/>
      <c r="AO167" s="19"/>
    </row>
    <row r="168" spans="2:41" s="11" customFormat="1" ht="12.75">
      <c r="B168" s="15"/>
      <c r="C168" s="16">
        <f>IF(B168="x",COUNTIF($B$5:$B168,"x"),"")</f>
      </c>
      <c r="D168" s="17" t="s">
        <v>196</v>
      </c>
      <c r="E168" s="18">
        <v>39309</v>
      </c>
      <c r="F168" s="18">
        <f t="shared" si="44"/>
        <v>40040</v>
      </c>
      <c r="H168" s="11">
        <f t="shared" si="45"/>
      </c>
      <c r="I168" s="19">
        <f t="shared" si="46"/>
      </c>
      <c r="J168" s="11">
        <f t="shared" si="47"/>
      </c>
      <c r="L168" s="11">
        <f t="shared" si="48"/>
      </c>
      <c r="M168" s="11">
        <f t="shared" si="49"/>
      </c>
      <c r="N168" s="19">
        <f t="shared" si="50"/>
      </c>
      <c r="O168" s="19">
        <f t="shared" si="51"/>
      </c>
      <c r="P168" s="20">
        <f t="shared" si="52"/>
      </c>
      <c r="Q168" s="11">
        <f t="shared" si="65"/>
      </c>
      <c r="R168" s="21">
        <f t="shared" si="53"/>
      </c>
      <c r="S168" s="22">
        <f t="shared" si="54"/>
      </c>
      <c r="T168" s="21">
        <f t="shared" si="55"/>
      </c>
      <c r="U168" s="11">
        <f t="shared" si="56"/>
      </c>
      <c r="V168" s="11">
        <f t="shared" si="57"/>
      </c>
      <c r="W168" s="22">
        <f t="shared" si="58"/>
      </c>
      <c r="X168" s="22">
        <f t="shared" si="59"/>
      </c>
      <c r="Y168" s="21">
        <f t="shared" si="60"/>
      </c>
      <c r="AA168" s="11">
        <f t="shared" si="61"/>
      </c>
      <c r="AC168" s="21">
        <f t="shared" si="62"/>
      </c>
      <c r="AD168" s="22">
        <f t="shared" si="63"/>
      </c>
      <c r="AE168" s="21">
        <f t="shared" si="64"/>
      </c>
      <c r="AN168" s="19"/>
      <c r="AO168" s="19"/>
    </row>
    <row r="169" spans="2:41" s="11" customFormat="1" ht="12.75">
      <c r="B169" s="15"/>
      <c r="C169" s="16">
        <f>IF(B169="x",COUNTIF($B$5:$B169,"x"),"")</f>
      </c>
      <c r="D169" s="17" t="s">
        <v>197</v>
      </c>
      <c r="E169" s="18">
        <v>39172</v>
      </c>
      <c r="F169" s="18">
        <f t="shared" si="44"/>
        <v>39903</v>
      </c>
      <c r="H169" s="11">
        <f t="shared" si="45"/>
      </c>
      <c r="I169" s="19">
        <f t="shared" si="46"/>
      </c>
      <c r="J169" s="11">
        <f t="shared" si="47"/>
      </c>
      <c r="L169" s="11">
        <f t="shared" si="48"/>
      </c>
      <c r="M169" s="11">
        <f t="shared" si="49"/>
      </c>
      <c r="N169" s="19">
        <f t="shared" si="50"/>
      </c>
      <c r="O169" s="19">
        <f t="shared" si="51"/>
      </c>
      <c r="P169" s="20">
        <f t="shared" si="52"/>
      </c>
      <c r="Q169" s="11">
        <f t="shared" si="65"/>
      </c>
      <c r="R169" s="21">
        <f t="shared" si="53"/>
      </c>
      <c r="S169" s="22">
        <f t="shared" si="54"/>
      </c>
      <c r="T169" s="21">
        <f t="shared" si="55"/>
      </c>
      <c r="U169" s="11">
        <f t="shared" si="56"/>
      </c>
      <c r="V169" s="11">
        <f t="shared" si="57"/>
      </c>
      <c r="W169" s="22">
        <f t="shared" si="58"/>
      </c>
      <c r="X169" s="22">
        <f t="shared" si="59"/>
      </c>
      <c r="Y169" s="21">
        <f t="shared" si="60"/>
      </c>
      <c r="AA169" s="11">
        <f t="shared" si="61"/>
      </c>
      <c r="AC169" s="21">
        <f t="shared" si="62"/>
      </c>
      <c r="AD169" s="22">
        <f t="shared" si="63"/>
      </c>
      <c r="AE169" s="21">
        <f t="shared" si="64"/>
      </c>
      <c r="AN169" s="19"/>
      <c r="AO169" s="19"/>
    </row>
    <row r="170" spans="2:41" s="11" customFormat="1" ht="12.75">
      <c r="B170" s="15"/>
      <c r="C170" s="16">
        <f>IF(B170="x",COUNTIF($B$5:$B170,"x"),"")</f>
      </c>
      <c r="D170" s="17" t="s">
        <v>198</v>
      </c>
      <c r="E170" s="18">
        <v>39391</v>
      </c>
      <c r="F170" s="18">
        <f t="shared" si="44"/>
        <v>40122</v>
      </c>
      <c r="H170" s="11">
        <f t="shared" si="45"/>
      </c>
      <c r="I170" s="19">
        <f t="shared" si="46"/>
      </c>
      <c r="J170" s="11">
        <f t="shared" si="47"/>
      </c>
      <c r="L170" s="11">
        <f t="shared" si="48"/>
      </c>
      <c r="M170" s="11">
        <f t="shared" si="49"/>
      </c>
      <c r="N170" s="19">
        <f t="shared" si="50"/>
      </c>
      <c r="O170" s="19">
        <f t="shared" si="51"/>
      </c>
      <c r="P170" s="20">
        <f t="shared" si="52"/>
      </c>
      <c r="Q170" s="11">
        <f t="shared" si="65"/>
      </c>
      <c r="R170" s="21">
        <f t="shared" si="53"/>
      </c>
      <c r="S170" s="22">
        <f t="shared" si="54"/>
      </c>
      <c r="T170" s="21">
        <f t="shared" si="55"/>
      </c>
      <c r="U170" s="11">
        <f t="shared" si="56"/>
      </c>
      <c r="V170" s="11">
        <f t="shared" si="57"/>
      </c>
      <c r="W170" s="22">
        <f t="shared" si="58"/>
      </c>
      <c r="X170" s="22">
        <f t="shared" si="59"/>
      </c>
      <c r="Y170" s="21">
        <f t="shared" si="60"/>
      </c>
      <c r="AA170" s="11">
        <f t="shared" si="61"/>
      </c>
      <c r="AC170" s="21">
        <f t="shared" si="62"/>
      </c>
      <c r="AD170" s="22">
        <f t="shared" si="63"/>
      </c>
      <c r="AE170" s="21">
        <f t="shared" si="64"/>
      </c>
      <c r="AN170" s="19"/>
      <c r="AO170" s="19"/>
    </row>
    <row r="171" spans="2:41" s="11" customFormat="1" ht="12.75">
      <c r="B171" s="15"/>
      <c r="C171" s="16">
        <f>IF(B171="x",COUNTIF($B$5:$B171,"x"),"")</f>
      </c>
      <c r="D171" s="17" t="s">
        <v>199</v>
      </c>
      <c r="E171" s="18">
        <v>39391</v>
      </c>
      <c r="F171" s="18">
        <f t="shared" si="44"/>
        <v>40122</v>
      </c>
      <c r="H171" s="11">
        <f t="shared" si="45"/>
      </c>
      <c r="I171" s="19">
        <f t="shared" si="46"/>
      </c>
      <c r="J171" s="11">
        <f t="shared" si="47"/>
      </c>
      <c r="L171" s="11">
        <f t="shared" si="48"/>
      </c>
      <c r="M171" s="11">
        <f t="shared" si="49"/>
      </c>
      <c r="N171" s="19">
        <f t="shared" si="50"/>
      </c>
      <c r="O171" s="19">
        <f t="shared" si="51"/>
      </c>
      <c r="P171" s="20">
        <f t="shared" si="52"/>
      </c>
      <c r="Q171" s="11">
        <f t="shared" si="65"/>
      </c>
      <c r="R171" s="21">
        <f t="shared" si="53"/>
      </c>
      <c r="S171" s="22">
        <f t="shared" si="54"/>
      </c>
      <c r="T171" s="21">
        <f t="shared" si="55"/>
      </c>
      <c r="U171" s="11">
        <f t="shared" si="56"/>
      </c>
      <c r="V171" s="11">
        <f t="shared" si="57"/>
      </c>
      <c r="W171" s="22">
        <f t="shared" si="58"/>
      </c>
      <c r="X171" s="22">
        <f t="shared" si="59"/>
      </c>
      <c r="Y171" s="21">
        <f t="shared" si="60"/>
      </c>
      <c r="AA171" s="11">
        <f t="shared" si="61"/>
      </c>
      <c r="AC171" s="21">
        <f t="shared" si="62"/>
      </c>
      <c r="AD171" s="22">
        <f t="shared" si="63"/>
      </c>
      <c r="AE171" s="21">
        <f t="shared" si="64"/>
      </c>
      <c r="AN171" s="19"/>
      <c r="AO171" s="19"/>
    </row>
    <row r="172" spans="2:41" s="11" customFormat="1" ht="12.75">
      <c r="B172" s="15"/>
      <c r="C172" s="16">
        <f>IF(B172="x",COUNTIF($B$5:$B172,"x"),"")</f>
      </c>
      <c r="D172" s="17" t="s">
        <v>200</v>
      </c>
      <c r="E172" s="18">
        <v>39440</v>
      </c>
      <c r="F172" s="18">
        <f t="shared" si="44"/>
        <v>40171</v>
      </c>
      <c r="H172" s="11">
        <f t="shared" si="45"/>
      </c>
      <c r="I172" s="19">
        <f t="shared" si="46"/>
      </c>
      <c r="J172" s="11">
        <f t="shared" si="47"/>
      </c>
      <c r="L172" s="11">
        <f t="shared" si="48"/>
      </c>
      <c r="M172" s="11">
        <f t="shared" si="49"/>
      </c>
      <c r="N172" s="19">
        <f t="shared" si="50"/>
      </c>
      <c r="O172" s="19">
        <f t="shared" si="51"/>
      </c>
      <c r="P172" s="20">
        <f t="shared" si="52"/>
      </c>
      <c r="Q172" s="11">
        <f t="shared" si="65"/>
      </c>
      <c r="R172" s="21">
        <f t="shared" si="53"/>
      </c>
      <c r="S172" s="22">
        <f t="shared" si="54"/>
      </c>
      <c r="T172" s="21">
        <f t="shared" si="55"/>
      </c>
      <c r="U172" s="11">
        <f t="shared" si="56"/>
      </c>
      <c r="V172" s="11">
        <f t="shared" si="57"/>
      </c>
      <c r="W172" s="22">
        <f t="shared" si="58"/>
      </c>
      <c r="X172" s="22">
        <f t="shared" si="59"/>
      </c>
      <c r="Y172" s="21">
        <f t="shared" si="60"/>
      </c>
      <c r="AA172" s="11">
        <f t="shared" si="61"/>
      </c>
      <c r="AC172" s="21">
        <f t="shared" si="62"/>
      </c>
      <c r="AD172" s="22">
        <f t="shared" si="63"/>
      </c>
      <c r="AE172" s="21">
        <f t="shared" si="64"/>
      </c>
      <c r="AN172" s="19"/>
      <c r="AO172" s="19"/>
    </row>
    <row r="173" spans="2:41" s="11" customFormat="1" ht="12.75">
      <c r="B173" s="15"/>
      <c r="C173" s="16">
        <f>IF(B173="x",COUNTIF($B$5:$B173,"x"),"")</f>
      </c>
      <c r="D173" s="17" t="s">
        <v>201</v>
      </c>
      <c r="E173" s="18">
        <v>39358</v>
      </c>
      <c r="F173" s="18">
        <f t="shared" si="44"/>
        <v>40089</v>
      </c>
      <c r="H173" s="11">
        <f t="shared" si="45"/>
      </c>
      <c r="I173" s="19">
        <f t="shared" si="46"/>
      </c>
      <c r="J173" s="11">
        <f t="shared" si="47"/>
      </c>
      <c r="L173" s="11">
        <f t="shared" si="48"/>
      </c>
      <c r="M173" s="11">
        <f t="shared" si="49"/>
      </c>
      <c r="N173" s="19">
        <f t="shared" si="50"/>
      </c>
      <c r="O173" s="19">
        <f t="shared" si="51"/>
      </c>
      <c r="P173" s="20">
        <f t="shared" si="52"/>
      </c>
      <c r="Q173" s="11">
        <f t="shared" si="65"/>
      </c>
      <c r="R173" s="21">
        <f t="shared" si="53"/>
      </c>
      <c r="S173" s="22">
        <f t="shared" si="54"/>
      </c>
      <c r="T173" s="21">
        <f t="shared" si="55"/>
      </c>
      <c r="U173" s="11">
        <f t="shared" si="56"/>
      </c>
      <c r="V173" s="11">
        <f t="shared" si="57"/>
      </c>
      <c r="W173" s="22">
        <f t="shared" si="58"/>
      </c>
      <c r="X173" s="22">
        <f t="shared" si="59"/>
      </c>
      <c r="Y173" s="21">
        <f t="shared" si="60"/>
      </c>
      <c r="AA173" s="11">
        <f t="shared" si="61"/>
      </c>
      <c r="AC173" s="21">
        <f t="shared" si="62"/>
      </c>
      <c r="AD173" s="22">
        <f t="shared" si="63"/>
      </c>
      <c r="AE173" s="21">
        <f t="shared" si="64"/>
      </c>
      <c r="AN173" s="19"/>
      <c r="AO173" s="19"/>
    </row>
    <row r="174" spans="2:41" s="11" customFormat="1" ht="12.75">
      <c r="B174" s="15"/>
      <c r="C174" s="16">
        <f>IF(B174="x",COUNTIF($B$5:$B174,"x"),"")</f>
      </c>
      <c r="D174" s="17" t="s">
        <v>202</v>
      </c>
      <c r="E174" s="18">
        <v>39125</v>
      </c>
      <c r="F174" s="18">
        <f t="shared" si="44"/>
        <v>39856</v>
      </c>
      <c r="H174" s="11">
        <f t="shared" si="45"/>
      </c>
      <c r="I174" s="19">
        <f t="shared" si="46"/>
      </c>
      <c r="J174" s="11">
        <f t="shared" si="47"/>
      </c>
      <c r="L174" s="11">
        <f t="shared" si="48"/>
      </c>
      <c r="M174" s="11">
        <f t="shared" si="49"/>
      </c>
      <c r="N174" s="19">
        <f t="shared" si="50"/>
      </c>
      <c r="O174" s="19">
        <f t="shared" si="51"/>
      </c>
      <c r="P174" s="20">
        <f t="shared" si="52"/>
      </c>
      <c r="Q174" s="11">
        <f t="shared" si="65"/>
      </c>
      <c r="R174" s="21">
        <f t="shared" si="53"/>
      </c>
      <c r="S174" s="22">
        <f t="shared" si="54"/>
      </c>
      <c r="T174" s="21">
        <f t="shared" si="55"/>
      </c>
      <c r="U174" s="11">
        <f t="shared" si="56"/>
      </c>
      <c r="V174" s="11">
        <f t="shared" si="57"/>
      </c>
      <c r="W174" s="22">
        <f t="shared" si="58"/>
      </c>
      <c r="X174" s="22">
        <f t="shared" si="59"/>
      </c>
      <c r="Y174" s="21">
        <f t="shared" si="60"/>
      </c>
      <c r="AA174" s="11">
        <f t="shared" si="61"/>
      </c>
      <c r="AC174" s="21">
        <f t="shared" si="62"/>
      </c>
      <c r="AD174" s="22">
        <f t="shared" si="63"/>
      </c>
      <c r="AE174" s="21">
        <f t="shared" si="64"/>
      </c>
      <c r="AN174" s="19"/>
      <c r="AO174" s="19"/>
    </row>
    <row r="175" spans="2:41" s="11" customFormat="1" ht="12.75">
      <c r="B175" s="15"/>
      <c r="C175" s="16">
        <f>IF(B175="x",COUNTIF($B$5:$B175,"x"),"")</f>
      </c>
      <c r="D175" s="17" t="s">
        <v>203</v>
      </c>
      <c r="E175" s="18">
        <v>39379</v>
      </c>
      <c r="F175" s="18">
        <f t="shared" si="44"/>
        <v>40110</v>
      </c>
      <c r="H175" s="11">
        <f t="shared" si="45"/>
      </c>
      <c r="I175" s="19">
        <f t="shared" si="46"/>
      </c>
      <c r="J175" s="11">
        <f t="shared" si="47"/>
      </c>
      <c r="L175" s="11">
        <f t="shared" si="48"/>
      </c>
      <c r="M175" s="11">
        <f t="shared" si="49"/>
      </c>
      <c r="N175" s="19">
        <f t="shared" si="50"/>
      </c>
      <c r="O175" s="19">
        <f t="shared" si="51"/>
      </c>
      <c r="P175" s="20">
        <f t="shared" si="52"/>
      </c>
      <c r="Q175" s="11">
        <f t="shared" si="65"/>
      </c>
      <c r="R175" s="21">
        <f t="shared" si="53"/>
      </c>
      <c r="S175" s="22">
        <f t="shared" si="54"/>
      </c>
      <c r="T175" s="21">
        <f t="shared" si="55"/>
      </c>
      <c r="U175" s="11">
        <f t="shared" si="56"/>
      </c>
      <c r="V175" s="11">
        <f t="shared" si="57"/>
      </c>
      <c r="W175" s="22">
        <f t="shared" si="58"/>
      </c>
      <c r="X175" s="22">
        <f t="shared" si="59"/>
      </c>
      <c r="Y175" s="21">
        <f t="shared" si="60"/>
      </c>
      <c r="AA175" s="11">
        <f t="shared" si="61"/>
      </c>
      <c r="AC175" s="21">
        <f t="shared" si="62"/>
      </c>
      <c r="AD175" s="22">
        <f t="shared" si="63"/>
      </c>
      <c r="AE175" s="21">
        <f t="shared" si="64"/>
      </c>
      <c r="AN175" s="19"/>
      <c r="AO175" s="19"/>
    </row>
    <row r="176" spans="2:41" s="11" customFormat="1" ht="12.75">
      <c r="B176" s="15"/>
      <c r="C176" s="16">
        <f>IF(B176="x",COUNTIF($B$5:$B176,"x"),"")</f>
      </c>
      <c r="D176" s="17" t="s">
        <v>204</v>
      </c>
      <c r="E176" s="18">
        <v>39125</v>
      </c>
      <c r="F176" s="18">
        <f t="shared" si="44"/>
        <v>39856</v>
      </c>
      <c r="H176" s="11">
        <f t="shared" si="45"/>
      </c>
      <c r="I176" s="19">
        <f t="shared" si="46"/>
      </c>
      <c r="J176" s="11">
        <f t="shared" si="47"/>
      </c>
      <c r="L176" s="11">
        <f t="shared" si="48"/>
      </c>
      <c r="M176" s="11">
        <f t="shared" si="49"/>
      </c>
      <c r="N176" s="19">
        <f t="shared" si="50"/>
      </c>
      <c r="O176" s="19">
        <f t="shared" si="51"/>
      </c>
      <c r="P176" s="20">
        <f t="shared" si="52"/>
      </c>
      <c r="Q176" s="11">
        <f t="shared" si="65"/>
      </c>
      <c r="R176" s="21">
        <f t="shared" si="53"/>
      </c>
      <c r="S176" s="22">
        <f t="shared" si="54"/>
      </c>
      <c r="T176" s="21">
        <f t="shared" si="55"/>
      </c>
      <c r="U176" s="11">
        <f t="shared" si="56"/>
      </c>
      <c r="V176" s="11">
        <f t="shared" si="57"/>
      </c>
      <c r="W176" s="22">
        <f t="shared" si="58"/>
      </c>
      <c r="X176" s="22">
        <f t="shared" si="59"/>
      </c>
      <c r="Y176" s="21">
        <f t="shared" si="60"/>
      </c>
      <c r="AA176" s="11">
        <f t="shared" si="61"/>
      </c>
      <c r="AC176" s="21">
        <f t="shared" si="62"/>
      </c>
      <c r="AD176" s="22">
        <f t="shared" si="63"/>
      </c>
      <c r="AE176" s="21">
        <f t="shared" si="64"/>
      </c>
      <c r="AN176" s="19"/>
      <c r="AO176" s="19"/>
    </row>
    <row r="177" spans="2:41" s="11" customFormat="1" ht="12.75">
      <c r="B177" s="15"/>
      <c r="C177" s="16">
        <f>IF(B177="x",COUNTIF($B$5:$B177,"x"),"")</f>
      </c>
      <c r="D177" s="17" t="s">
        <v>205</v>
      </c>
      <c r="E177" s="18">
        <v>39102</v>
      </c>
      <c r="F177" s="18">
        <f t="shared" si="44"/>
        <v>39833</v>
      </c>
      <c r="H177" s="11">
        <f t="shared" si="45"/>
      </c>
      <c r="I177" s="19">
        <f t="shared" si="46"/>
      </c>
      <c r="J177" s="11">
        <f t="shared" si="47"/>
      </c>
      <c r="L177" s="11">
        <f t="shared" si="48"/>
      </c>
      <c r="M177" s="11">
        <f t="shared" si="49"/>
      </c>
      <c r="N177" s="19">
        <f t="shared" si="50"/>
      </c>
      <c r="O177" s="19">
        <f t="shared" si="51"/>
      </c>
      <c r="P177" s="20">
        <f t="shared" si="52"/>
      </c>
      <c r="Q177" s="11">
        <f t="shared" si="65"/>
      </c>
      <c r="R177" s="21">
        <f t="shared" si="53"/>
      </c>
      <c r="S177" s="22">
        <f t="shared" si="54"/>
      </c>
      <c r="T177" s="21">
        <f t="shared" si="55"/>
      </c>
      <c r="U177" s="11">
        <f t="shared" si="56"/>
      </c>
      <c r="V177" s="11">
        <f t="shared" si="57"/>
      </c>
      <c r="W177" s="22">
        <f t="shared" si="58"/>
      </c>
      <c r="X177" s="22">
        <f t="shared" si="59"/>
      </c>
      <c r="Y177" s="21">
        <f t="shared" si="60"/>
      </c>
      <c r="AA177" s="11">
        <f t="shared" si="61"/>
      </c>
      <c r="AC177" s="21">
        <f t="shared" si="62"/>
      </c>
      <c r="AD177" s="22">
        <f t="shared" si="63"/>
      </c>
      <c r="AE177" s="21">
        <f t="shared" si="64"/>
      </c>
      <c r="AN177" s="19"/>
      <c r="AO177" s="19"/>
    </row>
    <row r="178" spans="2:41" s="11" customFormat="1" ht="12.75">
      <c r="B178" s="15"/>
      <c r="C178" s="16">
        <f>IF(B178="x",COUNTIF($B$5:$B178,"x"),"")</f>
      </c>
      <c r="D178" s="17" t="s">
        <v>206</v>
      </c>
      <c r="E178" s="18">
        <v>39122</v>
      </c>
      <c r="F178" s="18">
        <f t="shared" si="44"/>
        <v>39853</v>
      </c>
      <c r="H178" s="11">
        <f t="shared" si="45"/>
      </c>
      <c r="I178" s="19">
        <f t="shared" si="46"/>
      </c>
      <c r="J178" s="11">
        <f t="shared" si="47"/>
      </c>
      <c r="L178" s="11">
        <f t="shared" si="48"/>
      </c>
      <c r="M178" s="11">
        <f t="shared" si="49"/>
      </c>
      <c r="N178" s="19">
        <f t="shared" si="50"/>
      </c>
      <c r="O178" s="19">
        <f t="shared" si="51"/>
      </c>
      <c r="P178" s="20">
        <f t="shared" si="52"/>
      </c>
      <c r="Q178" s="11">
        <f t="shared" si="65"/>
      </c>
      <c r="R178" s="21">
        <f t="shared" si="53"/>
      </c>
      <c r="S178" s="22">
        <f t="shared" si="54"/>
      </c>
      <c r="T178" s="21">
        <f t="shared" si="55"/>
      </c>
      <c r="U178" s="11">
        <f t="shared" si="56"/>
      </c>
      <c r="V178" s="11">
        <f t="shared" si="57"/>
      </c>
      <c r="W178" s="22">
        <f t="shared" si="58"/>
      </c>
      <c r="X178" s="22">
        <f t="shared" si="59"/>
      </c>
      <c r="Y178" s="21">
        <f t="shared" si="60"/>
      </c>
      <c r="AA178" s="11">
        <f t="shared" si="61"/>
      </c>
      <c r="AC178" s="21">
        <f t="shared" si="62"/>
      </c>
      <c r="AD178" s="22">
        <f t="shared" si="63"/>
      </c>
      <c r="AE178" s="21">
        <f t="shared" si="64"/>
      </c>
      <c r="AN178" s="19"/>
      <c r="AO178" s="19"/>
    </row>
    <row r="179" spans="2:41" s="11" customFormat="1" ht="12.75">
      <c r="B179" s="15"/>
      <c r="C179" s="16">
        <f>IF(B179="x",COUNTIF($B$5:$B179,"x"),"")</f>
      </c>
      <c r="D179" s="17" t="s">
        <v>207</v>
      </c>
      <c r="E179" s="18">
        <v>39096</v>
      </c>
      <c r="F179" s="18">
        <f t="shared" si="44"/>
        <v>39827</v>
      </c>
      <c r="H179" s="11">
        <f t="shared" si="45"/>
      </c>
      <c r="I179" s="19">
        <f t="shared" si="46"/>
      </c>
      <c r="J179" s="11">
        <f t="shared" si="47"/>
      </c>
      <c r="L179" s="11">
        <f t="shared" si="48"/>
      </c>
      <c r="M179" s="11">
        <f t="shared" si="49"/>
      </c>
      <c r="N179" s="19">
        <f t="shared" si="50"/>
      </c>
      <c r="O179" s="19">
        <f t="shared" si="51"/>
      </c>
      <c r="P179" s="20">
        <f t="shared" si="52"/>
      </c>
      <c r="Q179" s="11">
        <f t="shared" si="65"/>
      </c>
      <c r="R179" s="21">
        <f t="shared" si="53"/>
      </c>
      <c r="S179" s="22">
        <f t="shared" si="54"/>
      </c>
      <c r="T179" s="21">
        <f t="shared" si="55"/>
      </c>
      <c r="U179" s="11">
        <f t="shared" si="56"/>
      </c>
      <c r="V179" s="11">
        <f t="shared" si="57"/>
      </c>
      <c r="W179" s="22">
        <f t="shared" si="58"/>
      </c>
      <c r="X179" s="22">
        <f t="shared" si="59"/>
      </c>
      <c r="Y179" s="21">
        <f t="shared" si="60"/>
      </c>
      <c r="AA179" s="11">
        <f t="shared" si="61"/>
      </c>
      <c r="AC179" s="21">
        <f t="shared" si="62"/>
      </c>
      <c r="AD179" s="22">
        <f t="shared" si="63"/>
      </c>
      <c r="AE179" s="21">
        <f t="shared" si="64"/>
      </c>
      <c r="AN179" s="19"/>
      <c r="AO179" s="19"/>
    </row>
    <row r="180" spans="2:41" s="11" customFormat="1" ht="12.75">
      <c r="B180" s="15"/>
      <c r="C180" s="16">
        <f>IF(B180="x",COUNTIF($B$5:$B180,"x"),"")</f>
      </c>
      <c r="D180" s="17" t="s">
        <v>208</v>
      </c>
      <c r="E180" s="18">
        <v>39096</v>
      </c>
      <c r="F180" s="18">
        <f t="shared" si="44"/>
        <v>39827</v>
      </c>
      <c r="H180" s="11">
        <f t="shared" si="45"/>
      </c>
      <c r="I180" s="19">
        <f t="shared" si="46"/>
      </c>
      <c r="J180" s="11">
        <f t="shared" si="47"/>
      </c>
      <c r="L180" s="11">
        <f t="shared" si="48"/>
      </c>
      <c r="M180" s="11">
        <f t="shared" si="49"/>
      </c>
      <c r="N180" s="19">
        <f t="shared" si="50"/>
      </c>
      <c r="O180" s="19">
        <f t="shared" si="51"/>
      </c>
      <c r="P180" s="20">
        <f t="shared" si="52"/>
      </c>
      <c r="Q180" s="11">
        <f t="shared" si="65"/>
      </c>
      <c r="R180" s="21">
        <f t="shared" si="53"/>
      </c>
      <c r="S180" s="22">
        <f t="shared" si="54"/>
      </c>
      <c r="T180" s="21">
        <f t="shared" si="55"/>
      </c>
      <c r="U180" s="11">
        <f t="shared" si="56"/>
      </c>
      <c r="V180" s="11">
        <f t="shared" si="57"/>
      </c>
      <c r="W180" s="22">
        <f t="shared" si="58"/>
      </c>
      <c r="X180" s="22">
        <f t="shared" si="59"/>
      </c>
      <c r="Y180" s="21">
        <f t="shared" si="60"/>
      </c>
      <c r="AA180" s="11">
        <f t="shared" si="61"/>
      </c>
      <c r="AC180" s="21">
        <f t="shared" si="62"/>
      </c>
      <c r="AD180" s="22">
        <f t="shared" si="63"/>
      </c>
      <c r="AE180" s="21">
        <f t="shared" si="64"/>
      </c>
      <c r="AN180" s="19"/>
      <c r="AO180" s="19"/>
    </row>
    <row r="181" spans="2:41" s="11" customFormat="1" ht="12.75">
      <c r="B181" s="15"/>
      <c r="C181" s="16">
        <f>IF(B181="x",COUNTIF($B$5:$B181,"x"),"")</f>
      </c>
      <c r="D181" s="17" t="s">
        <v>209</v>
      </c>
      <c r="E181" s="18">
        <v>39175</v>
      </c>
      <c r="F181" s="18">
        <f t="shared" si="44"/>
        <v>39906</v>
      </c>
      <c r="H181" s="11">
        <f t="shared" si="45"/>
      </c>
      <c r="I181" s="19">
        <f t="shared" si="46"/>
      </c>
      <c r="J181" s="11">
        <f t="shared" si="47"/>
      </c>
      <c r="L181" s="11">
        <f t="shared" si="48"/>
      </c>
      <c r="M181" s="11">
        <f t="shared" si="49"/>
      </c>
      <c r="N181" s="19">
        <f t="shared" si="50"/>
      </c>
      <c r="O181" s="19">
        <f t="shared" si="51"/>
      </c>
      <c r="P181" s="20">
        <f t="shared" si="52"/>
      </c>
      <c r="Q181" s="11">
        <f t="shared" si="65"/>
      </c>
      <c r="R181" s="21">
        <f t="shared" si="53"/>
      </c>
      <c r="S181" s="22">
        <f t="shared" si="54"/>
      </c>
      <c r="T181" s="21">
        <f t="shared" si="55"/>
      </c>
      <c r="U181" s="11">
        <f t="shared" si="56"/>
      </c>
      <c r="V181" s="11">
        <f t="shared" si="57"/>
      </c>
      <c r="W181" s="22">
        <f t="shared" si="58"/>
      </c>
      <c r="X181" s="22">
        <f t="shared" si="59"/>
      </c>
      <c r="Y181" s="21">
        <f t="shared" si="60"/>
      </c>
      <c r="AA181" s="11">
        <f t="shared" si="61"/>
      </c>
      <c r="AC181" s="21">
        <f t="shared" si="62"/>
      </c>
      <c r="AD181" s="22">
        <f t="shared" si="63"/>
      </c>
      <c r="AE181" s="21">
        <f t="shared" si="64"/>
      </c>
      <c r="AN181" s="19"/>
      <c r="AO181" s="19"/>
    </row>
    <row r="182" spans="2:41" s="11" customFormat="1" ht="12.75">
      <c r="B182" s="15"/>
      <c r="C182" s="16">
        <f>IF(B182="x",COUNTIF($B$5:$B182,"x"),"")</f>
      </c>
      <c r="D182" s="17" t="s">
        <v>210</v>
      </c>
      <c r="E182" s="18">
        <v>39204</v>
      </c>
      <c r="F182" s="18">
        <f t="shared" si="44"/>
        <v>39935</v>
      </c>
      <c r="H182" s="11">
        <f t="shared" si="45"/>
      </c>
      <c r="I182" s="19">
        <f t="shared" si="46"/>
      </c>
      <c r="J182" s="11">
        <f t="shared" si="47"/>
      </c>
      <c r="L182" s="11">
        <f t="shared" si="48"/>
      </c>
      <c r="M182" s="11">
        <f t="shared" si="49"/>
      </c>
      <c r="N182" s="19">
        <f t="shared" si="50"/>
      </c>
      <c r="O182" s="19">
        <f t="shared" si="51"/>
      </c>
      <c r="P182" s="20">
        <f t="shared" si="52"/>
      </c>
      <c r="Q182" s="11">
        <f t="shared" si="65"/>
      </c>
      <c r="R182" s="21">
        <f t="shared" si="53"/>
      </c>
      <c r="S182" s="22">
        <f t="shared" si="54"/>
      </c>
      <c r="T182" s="21">
        <f t="shared" si="55"/>
      </c>
      <c r="U182" s="11">
        <f t="shared" si="56"/>
      </c>
      <c r="V182" s="11">
        <f t="shared" si="57"/>
      </c>
      <c r="W182" s="22">
        <f t="shared" si="58"/>
      </c>
      <c r="X182" s="22">
        <f t="shared" si="59"/>
      </c>
      <c r="Y182" s="21">
        <f t="shared" si="60"/>
      </c>
      <c r="AA182" s="11">
        <f t="shared" si="61"/>
      </c>
      <c r="AC182" s="21">
        <f t="shared" si="62"/>
      </c>
      <c r="AD182" s="22">
        <f t="shared" si="63"/>
      </c>
      <c r="AE182" s="21">
        <f t="shared" si="64"/>
      </c>
      <c r="AN182" s="19"/>
      <c r="AO182" s="19"/>
    </row>
    <row r="183" spans="2:41" s="11" customFormat="1" ht="12.75">
      <c r="B183" s="15"/>
      <c r="C183" s="16">
        <f>IF(B183="x",COUNTIF($B$5:$B183,"x"),"")</f>
      </c>
      <c r="D183" s="17" t="s">
        <v>211</v>
      </c>
      <c r="E183" s="18">
        <v>39204</v>
      </c>
      <c r="F183" s="18">
        <f t="shared" si="44"/>
        <v>39935</v>
      </c>
      <c r="H183" s="11">
        <f t="shared" si="45"/>
      </c>
      <c r="I183" s="19">
        <f t="shared" si="46"/>
      </c>
      <c r="J183" s="11">
        <f t="shared" si="47"/>
      </c>
      <c r="L183" s="11">
        <f t="shared" si="48"/>
      </c>
      <c r="M183" s="11">
        <f t="shared" si="49"/>
      </c>
      <c r="N183" s="19">
        <f t="shared" si="50"/>
      </c>
      <c r="O183" s="19">
        <f t="shared" si="51"/>
      </c>
      <c r="P183" s="20">
        <f t="shared" si="52"/>
      </c>
      <c r="Q183" s="11">
        <f t="shared" si="65"/>
      </c>
      <c r="R183" s="21">
        <f t="shared" si="53"/>
      </c>
      <c r="S183" s="22">
        <f t="shared" si="54"/>
      </c>
      <c r="T183" s="21">
        <f t="shared" si="55"/>
      </c>
      <c r="U183" s="11">
        <f t="shared" si="56"/>
      </c>
      <c r="V183" s="11">
        <f t="shared" si="57"/>
      </c>
      <c r="W183" s="22">
        <f t="shared" si="58"/>
      </c>
      <c r="X183" s="22">
        <f t="shared" si="59"/>
      </c>
      <c r="Y183" s="21">
        <f t="shared" si="60"/>
      </c>
      <c r="AA183" s="11">
        <f t="shared" si="61"/>
      </c>
      <c r="AC183" s="21">
        <f t="shared" si="62"/>
      </c>
      <c r="AD183" s="22">
        <f t="shared" si="63"/>
      </c>
      <c r="AE183" s="21">
        <f t="shared" si="64"/>
      </c>
      <c r="AN183" s="19"/>
      <c r="AO183" s="19"/>
    </row>
    <row r="184" spans="2:41" s="11" customFormat="1" ht="12.75">
      <c r="B184" s="15"/>
      <c r="C184" s="16">
        <f>IF(B184="x",COUNTIF($B$5:$B184,"x"),"")</f>
      </c>
      <c r="D184" s="17" t="s">
        <v>212</v>
      </c>
      <c r="E184" s="18">
        <v>39260</v>
      </c>
      <c r="F184" s="18">
        <f t="shared" si="44"/>
        <v>39991</v>
      </c>
      <c r="H184" s="11">
        <f t="shared" si="45"/>
      </c>
      <c r="I184" s="19">
        <f t="shared" si="46"/>
      </c>
      <c r="J184" s="11">
        <f t="shared" si="47"/>
      </c>
      <c r="L184" s="11">
        <f t="shared" si="48"/>
      </c>
      <c r="M184" s="11">
        <f t="shared" si="49"/>
      </c>
      <c r="N184" s="19">
        <f t="shared" si="50"/>
      </c>
      <c r="O184" s="19">
        <f t="shared" si="51"/>
      </c>
      <c r="P184" s="20">
        <f t="shared" si="52"/>
      </c>
      <c r="Q184" s="11">
        <f t="shared" si="65"/>
      </c>
      <c r="R184" s="21">
        <f t="shared" si="53"/>
      </c>
      <c r="S184" s="22">
        <f t="shared" si="54"/>
      </c>
      <c r="T184" s="21">
        <f t="shared" si="55"/>
      </c>
      <c r="U184" s="11">
        <f t="shared" si="56"/>
      </c>
      <c r="V184" s="11">
        <f t="shared" si="57"/>
      </c>
      <c r="W184" s="22">
        <f t="shared" si="58"/>
      </c>
      <c r="X184" s="22">
        <f t="shared" si="59"/>
      </c>
      <c r="Y184" s="21">
        <f t="shared" si="60"/>
      </c>
      <c r="AA184" s="11">
        <f t="shared" si="61"/>
      </c>
      <c r="AC184" s="21">
        <f t="shared" si="62"/>
      </c>
      <c r="AD184" s="22">
        <f t="shared" si="63"/>
      </c>
      <c r="AE184" s="21">
        <f t="shared" si="64"/>
      </c>
      <c r="AN184" s="19"/>
      <c r="AO184" s="19"/>
    </row>
    <row r="185" spans="2:41" s="11" customFormat="1" ht="12.75">
      <c r="B185" s="15"/>
      <c r="C185" s="16">
        <f>IF(B185="x",COUNTIF($B$5:$B185,"x"),"")</f>
      </c>
      <c r="D185" s="17" t="s">
        <v>213</v>
      </c>
      <c r="E185" s="18">
        <v>39371</v>
      </c>
      <c r="F185" s="18">
        <f t="shared" si="44"/>
        <v>40102</v>
      </c>
      <c r="H185" s="11">
        <f t="shared" si="45"/>
      </c>
      <c r="I185" s="19">
        <f t="shared" si="46"/>
      </c>
      <c r="J185" s="11">
        <f t="shared" si="47"/>
      </c>
      <c r="L185" s="11">
        <f t="shared" si="48"/>
      </c>
      <c r="M185" s="11">
        <f t="shared" si="49"/>
      </c>
      <c r="N185" s="19">
        <f t="shared" si="50"/>
      </c>
      <c r="O185" s="19">
        <f t="shared" si="51"/>
      </c>
      <c r="P185" s="20">
        <f t="shared" si="52"/>
      </c>
      <c r="Q185" s="11">
        <f t="shared" si="65"/>
      </c>
      <c r="R185" s="21">
        <f t="shared" si="53"/>
      </c>
      <c r="S185" s="22">
        <f t="shared" si="54"/>
      </c>
      <c r="T185" s="21">
        <f t="shared" si="55"/>
      </c>
      <c r="U185" s="11">
        <f t="shared" si="56"/>
      </c>
      <c r="V185" s="11">
        <f t="shared" si="57"/>
      </c>
      <c r="W185" s="22">
        <f t="shared" si="58"/>
      </c>
      <c r="X185" s="22">
        <f t="shared" si="59"/>
      </c>
      <c r="Y185" s="21">
        <f t="shared" si="60"/>
      </c>
      <c r="AA185" s="11">
        <f t="shared" si="61"/>
      </c>
      <c r="AC185" s="21">
        <f t="shared" si="62"/>
      </c>
      <c r="AD185" s="22">
        <f t="shared" si="63"/>
      </c>
      <c r="AE185" s="21">
        <f t="shared" si="64"/>
      </c>
      <c r="AN185" s="19"/>
      <c r="AO185" s="19"/>
    </row>
    <row r="186" spans="2:41" s="11" customFormat="1" ht="12.75">
      <c r="B186" s="15"/>
      <c r="C186" s="16">
        <f>IF(B186="x",COUNTIF($B$5:$B186,"x"),"")</f>
      </c>
      <c r="D186" s="17" t="s">
        <v>214</v>
      </c>
      <c r="E186" s="18">
        <v>39277</v>
      </c>
      <c r="F186" s="18">
        <f t="shared" si="44"/>
        <v>40008</v>
      </c>
      <c r="H186" s="11">
        <f t="shared" si="45"/>
      </c>
      <c r="I186" s="19">
        <f t="shared" si="46"/>
      </c>
      <c r="J186" s="11">
        <f t="shared" si="47"/>
      </c>
      <c r="L186" s="11">
        <f t="shared" si="48"/>
      </c>
      <c r="M186" s="11">
        <f t="shared" si="49"/>
      </c>
      <c r="N186" s="19">
        <f t="shared" si="50"/>
      </c>
      <c r="O186" s="19">
        <f t="shared" si="51"/>
      </c>
      <c r="P186" s="20">
        <f t="shared" si="52"/>
      </c>
      <c r="Q186" s="11">
        <f t="shared" si="65"/>
      </c>
      <c r="R186" s="21">
        <f t="shared" si="53"/>
      </c>
      <c r="S186" s="22">
        <f t="shared" si="54"/>
      </c>
      <c r="T186" s="21">
        <f t="shared" si="55"/>
      </c>
      <c r="U186" s="11">
        <f t="shared" si="56"/>
      </c>
      <c r="V186" s="11">
        <f t="shared" si="57"/>
      </c>
      <c r="W186" s="22">
        <f t="shared" si="58"/>
      </c>
      <c r="X186" s="22">
        <f t="shared" si="59"/>
      </c>
      <c r="Y186" s="21">
        <f t="shared" si="60"/>
      </c>
      <c r="AA186" s="11">
        <f t="shared" si="61"/>
      </c>
      <c r="AC186" s="21">
        <f t="shared" si="62"/>
      </c>
      <c r="AD186" s="22">
        <f t="shared" si="63"/>
      </c>
      <c r="AE186" s="21">
        <f t="shared" si="64"/>
      </c>
      <c r="AN186" s="19"/>
      <c r="AO186" s="19"/>
    </row>
    <row r="187" spans="2:41" s="11" customFormat="1" ht="12.75">
      <c r="B187" s="15"/>
      <c r="C187" s="16">
        <f>IF(B187="x",COUNTIF($B$5:$B187,"x"),"")</f>
      </c>
      <c r="D187" s="17" t="s">
        <v>215</v>
      </c>
      <c r="E187" s="18">
        <v>39122</v>
      </c>
      <c r="F187" s="18">
        <f t="shared" si="44"/>
        <v>39853</v>
      </c>
      <c r="H187" s="11">
        <f t="shared" si="45"/>
      </c>
      <c r="I187" s="19">
        <f t="shared" si="46"/>
      </c>
      <c r="J187" s="11">
        <f t="shared" si="47"/>
      </c>
      <c r="L187" s="11">
        <f t="shared" si="48"/>
      </c>
      <c r="M187" s="11">
        <f t="shared" si="49"/>
      </c>
      <c r="N187" s="19">
        <f t="shared" si="50"/>
      </c>
      <c r="O187" s="19">
        <f t="shared" si="51"/>
      </c>
      <c r="P187" s="20">
        <f t="shared" si="52"/>
      </c>
      <c r="Q187" s="11">
        <f t="shared" si="65"/>
      </c>
      <c r="R187" s="21">
        <f t="shared" si="53"/>
      </c>
      <c r="S187" s="22">
        <f t="shared" si="54"/>
      </c>
      <c r="T187" s="21">
        <f t="shared" si="55"/>
      </c>
      <c r="U187" s="11">
        <f t="shared" si="56"/>
      </c>
      <c r="V187" s="11">
        <f t="shared" si="57"/>
      </c>
      <c r="W187" s="22">
        <f t="shared" si="58"/>
      </c>
      <c r="X187" s="22">
        <f t="shared" si="59"/>
      </c>
      <c r="Y187" s="21">
        <f t="shared" si="60"/>
      </c>
      <c r="AA187" s="11">
        <f t="shared" si="61"/>
      </c>
      <c r="AC187" s="21">
        <f t="shared" si="62"/>
      </c>
      <c r="AD187" s="22">
        <f t="shared" si="63"/>
      </c>
      <c r="AE187" s="21">
        <f t="shared" si="64"/>
      </c>
      <c r="AN187" s="19"/>
      <c r="AO187" s="19"/>
    </row>
    <row r="188" spans="2:41" s="11" customFormat="1" ht="12.75">
      <c r="B188" s="15"/>
      <c r="C188" s="16">
        <f>IF(B188="x",COUNTIF($B$5:$B188,"x"),"")</f>
      </c>
      <c r="D188" s="17" t="s">
        <v>216</v>
      </c>
      <c r="E188" s="18">
        <v>39359</v>
      </c>
      <c r="F188" s="18">
        <f t="shared" si="44"/>
        <v>40090</v>
      </c>
      <c r="H188" s="11">
        <f t="shared" si="45"/>
      </c>
      <c r="I188" s="19">
        <f t="shared" si="46"/>
      </c>
      <c r="J188" s="11">
        <f t="shared" si="47"/>
      </c>
      <c r="L188" s="11">
        <f t="shared" si="48"/>
      </c>
      <c r="M188" s="11">
        <f t="shared" si="49"/>
      </c>
      <c r="N188" s="19">
        <f t="shared" si="50"/>
      </c>
      <c r="O188" s="19">
        <f t="shared" si="51"/>
      </c>
      <c r="P188" s="20">
        <f t="shared" si="52"/>
      </c>
      <c r="Q188" s="11">
        <f t="shared" si="65"/>
      </c>
      <c r="R188" s="21">
        <f t="shared" si="53"/>
      </c>
      <c r="S188" s="22">
        <f t="shared" si="54"/>
      </c>
      <c r="T188" s="21">
        <f t="shared" si="55"/>
      </c>
      <c r="U188" s="11">
        <f t="shared" si="56"/>
      </c>
      <c r="V188" s="11">
        <f t="shared" si="57"/>
      </c>
      <c r="W188" s="22">
        <f t="shared" si="58"/>
      </c>
      <c r="X188" s="22">
        <f t="shared" si="59"/>
      </c>
      <c r="Y188" s="21">
        <f t="shared" si="60"/>
      </c>
      <c r="AA188" s="11">
        <f t="shared" si="61"/>
      </c>
      <c r="AC188" s="21">
        <f t="shared" si="62"/>
      </c>
      <c r="AD188" s="22">
        <f t="shared" si="63"/>
      </c>
      <c r="AE188" s="21">
        <f t="shared" si="64"/>
      </c>
      <c r="AN188" s="19"/>
      <c r="AO188" s="19"/>
    </row>
    <row r="189" spans="2:41" s="11" customFormat="1" ht="12.75">
      <c r="B189" s="15"/>
      <c r="C189" s="16">
        <f>IF(B189="x",COUNTIF($B$5:$B189,"x"),"")</f>
      </c>
      <c r="D189" s="17" t="s">
        <v>217</v>
      </c>
      <c r="E189" s="18">
        <v>39359</v>
      </c>
      <c r="F189" s="18">
        <f t="shared" si="44"/>
        <v>40090</v>
      </c>
      <c r="H189" s="11">
        <f t="shared" si="45"/>
      </c>
      <c r="I189" s="19">
        <f t="shared" si="46"/>
      </c>
      <c r="J189" s="11">
        <f t="shared" si="47"/>
      </c>
      <c r="L189" s="11">
        <f t="shared" si="48"/>
      </c>
      <c r="M189" s="11">
        <f t="shared" si="49"/>
      </c>
      <c r="N189" s="19">
        <f t="shared" si="50"/>
      </c>
      <c r="O189" s="19">
        <f t="shared" si="51"/>
      </c>
      <c r="P189" s="20">
        <f t="shared" si="52"/>
      </c>
      <c r="Q189" s="11">
        <f t="shared" si="65"/>
      </c>
      <c r="R189" s="21">
        <f t="shared" si="53"/>
      </c>
      <c r="S189" s="22">
        <f t="shared" si="54"/>
      </c>
      <c r="T189" s="21">
        <f t="shared" si="55"/>
      </c>
      <c r="U189" s="11">
        <f t="shared" si="56"/>
      </c>
      <c r="V189" s="11">
        <f t="shared" si="57"/>
      </c>
      <c r="W189" s="22">
        <f t="shared" si="58"/>
      </c>
      <c r="X189" s="22">
        <f t="shared" si="59"/>
      </c>
      <c r="Y189" s="21">
        <f t="shared" si="60"/>
      </c>
      <c r="AA189" s="11">
        <f t="shared" si="61"/>
      </c>
      <c r="AC189" s="21">
        <f t="shared" si="62"/>
      </c>
      <c r="AD189" s="22">
        <f t="shared" si="63"/>
      </c>
      <c r="AE189" s="21">
        <f t="shared" si="64"/>
      </c>
      <c r="AN189" s="19"/>
      <c r="AO189" s="19"/>
    </row>
    <row r="190" spans="2:41" s="11" customFormat="1" ht="12.75">
      <c r="B190" s="15"/>
      <c r="C190" s="16">
        <f>IF(B190="x",COUNTIF($B$5:$B190,"x"),"")</f>
      </c>
      <c r="D190" s="17" t="s">
        <v>218</v>
      </c>
      <c r="E190" s="18">
        <v>39281</v>
      </c>
      <c r="F190" s="18">
        <f t="shared" si="44"/>
        <v>40012</v>
      </c>
      <c r="H190" s="11">
        <f t="shared" si="45"/>
      </c>
      <c r="I190" s="19">
        <f t="shared" si="46"/>
      </c>
      <c r="J190" s="11">
        <f t="shared" si="47"/>
      </c>
      <c r="L190" s="11">
        <f t="shared" si="48"/>
      </c>
      <c r="M190" s="11">
        <f t="shared" si="49"/>
      </c>
      <c r="N190" s="19">
        <f t="shared" si="50"/>
      </c>
      <c r="O190" s="19">
        <f t="shared" si="51"/>
      </c>
      <c r="P190" s="20">
        <f t="shared" si="52"/>
      </c>
      <c r="Q190" s="11">
        <f t="shared" si="65"/>
      </c>
      <c r="R190" s="21">
        <f t="shared" si="53"/>
      </c>
      <c r="S190" s="22">
        <f t="shared" si="54"/>
      </c>
      <c r="T190" s="21">
        <f t="shared" si="55"/>
      </c>
      <c r="U190" s="11">
        <f t="shared" si="56"/>
      </c>
      <c r="V190" s="11">
        <f t="shared" si="57"/>
      </c>
      <c r="W190" s="22">
        <f t="shared" si="58"/>
      </c>
      <c r="X190" s="22">
        <f t="shared" si="59"/>
      </c>
      <c r="Y190" s="21">
        <f t="shared" si="60"/>
      </c>
      <c r="AA190" s="11">
        <f t="shared" si="61"/>
      </c>
      <c r="AC190" s="21">
        <f t="shared" si="62"/>
      </c>
      <c r="AD190" s="22">
        <f t="shared" si="63"/>
      </c>
      <c r="AE190" s="21">
        <f t="shared" si="64"/>
      </c>
      <c r="AN190" s="19"/>
      <c r="AO190" s="19"/>
    </row>
    <row r="191" spans="2:41" s="11" customFormat="1" ht="12.75">
      <c r="B191" s="15"/>
      <c r="C191" s="16">
        <f>IF(B191="x",COUNTIF($B$5:$B191,"x"),"")</f>
      </c>
      <c r="D191" s="17" t="s">
        <v>219</v>
      </c>
      <c r="E191" s="18">
        <v>39344</v>
      </c>
      <c r="F191" s="18">
        <f t="shared" si="44"/>
        <v>40075</v>
      </c>
      <c r="H191" s="11">
        <f t="shared" si="45"/>
      </c>
      <c r="I191" s="19">
        <f t="shared" si="46"/>
      </c>
      <c r="J191" s="11">
        <f t="shared" si="47"/>
      </c>
      <c r="L191" s="11">
        <f t="shared" si="48"/>
      </c>
      <c r="M191" s="11">
        <f t="shared" si="49"/>
      </c>
      <c r="N191" s="19">
        <f t="shared" si="50"/>
      </c>
      <c r="O191" s="19">
        <f t="shared" si="51"/>
      </c>
      <c r="P191" s="20">
        <f t="shared" si="52"/>
      </c>
      <c r="Q191" s="11">
        <f t="shared" si="65"/>
      </c>
      <c r="R191" s="21">
        <f t="shared" si="53"/>
      </c>
      <c r="S191" s="22">
        <f t="shared" si="54"/>
      </c>
      <c r="T191" s="21">
        <f t="shared" si="55"/>
      </c>
      <c r="U191" s="11">
        <f t="shared" si="56"/>
      </c>
      <c r="V191" s="11">
        <f t="shared" si="57"/>
      </c>
      <c r="W191" s="22">
        <f t="shared" si="58"/>
      </c>
      <c r="X191" s="22">
        <f t="shared" si="59"/>
      </c>
      <c r="Y191" s="21">
        <f t="shared" si="60"/>
      </c>
      <c r="AA191" s="11">
        <f t="shared" si="61"/>
      </c>
      <c r="AC191" s="21">
        <f t="shared" si="62"/>
      </c>
      <c r="AD191" s="22">
        <f t="shared" si="63"/>
      </c>
      <c r="AE191" s="21">
        <f t="shared" si="64"/>
      </c>
      <c r="AN191" s="19"/>
      <c r="AO191" s="19"/>
    </row>
    <row r="192" spans="2:41" s="11" customFormat="1" ht="12.75">
      <c r="B192" s="15"/>
      <c r="C192" s="16">
        <f>IF(B192="x",COUNTIF($B$5:$B192,"x"),"")</f>
      </c>
      <c r="D192" s="17" t="s">
        <v>220</v>
      </c>
      <c r="E192" s="18">
        <v>39105</v>
      </c>
      <c r="F192" s="18">
        <f t="shared" si="44"/>
        <v>39836</v>
      </c>
      <c r="H192" s="11">
        <f t="shared" si="45"/>
      </c>
      <c r="I192" s="19">
        <f t="shared" si="46"/>
      </c>
      <c r="J192" s="11">
        <f t="shared" si="47"/>
      </c>
      <c r="L192" s="11">
        <f t="shared" si="48"/>
      </c>
      <c r="M192" s="11">
        <f t="shared" si="49"/>
      </c>
      <c r="N192" s="19">
        <f t="shared" si="50"/>
      </c>
      <c r="O192" s="19">
        <f t="shared" si="51"/>
      </c>
      <c r="P192" s="20">
        <f t="shared" si="52"/>
      </c>
      <c r="Q192" s="11">
        <f t="shared" si="65"/>
      </c>
      <c r="R192" s="21">
        <f t="shared" si="53"/>
      </c>
      <c r="S192" s="22">
        <f t="shared" si="54"/>
      </c>
      <c r="T192" s="21">
        <f t="shared" si="55"/>
      </c>
      <c r="U192" s="11">
        <f t="shared" si="56"/>
      </c>
      <c r="V192" s="11">
        <f t="shared" si="57"/>
      </c>
      <c r="W192" s="22">
        <f t="shared" si="58"/>
      </c>
      <c r="X192" s="22">
        <f t="shared" si="59"/>
      </c>
      <c r="Y192" s="21">
        <f t="shared" si="60"/>
      </c>
      <c r="AA192" s="11">
        <f t="shared" si="61"/>
      </c>
      <c r="AC192" s="21">
        <f t="shared" si="62"/>
      </c>
      <c r="AD192" s="22">
        <f t="shared" si="63"/>
      </c>
      <c r="AE192" s="21">
        <f t="shared" si="64"/>
      </c>
      <c r="AN192" s="19"/>
      <c r="AO192" s="19"/>
    </row>
    <row r="193" spans="2:41" s="11" customFormat="1" ht="12.75">
      <c r="B193" s="15"/>
      <c r="C193" s="16">
        <f>IF(B193="x",COUNTIF($B$5:$B193,"x"),"")</f>
      </c>
      <c r="D193" s="17" t="s">
        <v>221</v>
      </c>
      <c r="E193" s="18">
        <v>39105</v>
      </c>
      <c r="F193" s="18">
        <f t="shared" si="44"/>
        <v>39836</v>
      </c>
      <c r="H193" s="11">
        <f t="shared" si="45"/>
      </c>
      <c r="I193" s="19">
        <f t="shared" si="46"/>
      </c>
      <c r="J193" s="11">
        <f t="shared" si="47"/>
      </c>
      <c r="L193" s="11">
        <f t="shared" si="48"/>
      </c>
      <c r="M193" s="11">
        <f t="shared" si="49"/>
      </c>
      <c r="N193" s="19">
        <f t="shared" si="50"/>
      </c>
      <c r="O193" s="19">
        <f t="shared" si="51"/>
      </c>
      <c r="P193" s="20">
        <f t="shared" si="52"/>
      </c>
      <c r="Q193" s="11">
        <f t="shared" si="65"/>
      </c>
      <c r="R193" s="21">
        <f t="shared" si="53"/>
      </c>
      <c r="S193" s="22">
        <f t="shared" si="54"/>
      </c>
      <c r="T193" s="21">
        <f t="shared" si="55"/>
      </c>
      <c r="U193" s="11">
        <f t="shared" si="56"/>
      </c>
      <c r="V193" s="11">
        <f t="shared" si="57"/>
      </c>
      <c r="W193" s="22">
        <f t="shared" si="58"/>
      </c>
      <c r="X193" s="22">
        <f t="shared" si="59"/>
      </c>
      <c r="Y193" s="21">
        <f t="shared" si="60"/>
      </c>
      <c r="AA193" s="11">
        <f t="shared" si="61"/>
      </c>
      <c r="AC193" s="21">
        <f t="shared" si="62"/>
      </c>
      <c r="AD193" s="22">
        <f t="shared" si="63"/>
      </c>
      <c r="AE193" s="21">
        <f t="shared" si="64"/>
      </c>
      <c r="AN193" s="19"/>
      <c r="AO193" s="19"/>
    </row>
    <row r="194" spans="2:41" s="11" customFormat="1" ht="12.75">
      <c r="B194" s="15"/>
      <c r="C194" s="16">
        <f>IF(B194="x",COUNTIF($B$5:$B194,"x"),"")</f>
      </c>
      <c r="D194" s="17" t="s">
        <v>222</v>
      </c>
      <c r="E194" s="18">
        <v>39131</v>
      </c>
      <c r="F194" s="18">
        <f t="shared" si="44"/>
        <v>39862</v>
      </c>
      <c r="H194" s="11">
        <f t="shared" si="45"/>
      </c>
      <c r="I194" s="19">
        <f t="shared" si="46"/>
      </c>
      <c r="J194" s="11">
        <f t="shared" si="47"/>
      </c>
      <c r="L194" s="11">
        <f t="shared" si="48"/>
      </c>
      <c r="M194" s="11">
        <f t="shared" si="49"/>
      </c>
      <c r="N194" s="19">
        <f t="shared" si="50"/>
      </c>
      <c r="O194" s="19">
        <f t="shared" si="51"/>
      </c>
      <c r="P194" s="20">
        <f t="shared" si="52"/>
      </c>
      <c r="Q194" s="11">
        <f t="shared" si="65"/>
      </c>
      <c r="R194" s="21">
        <f t="shared" si="53"/>
      </c>
      <c r="S194" s="22">
        <f t="shared" si="54"/>
      </c>
      <c r="T194" s="21">
        <f t="shared" si="55"/>
      </c>
      <c r="U194" s="11">
        <f t="shared" si="56"/>
      </c>
      <c r="V194" s="11">
        <f t="shared" si="57"/>
      </c>
      <c r="W194" s="22">
        <f t="shared" si="58"/>
      </c>
      <c r="X194" s="22">
        <f t="shared" si="59"/>
      </c>
      <c r="Y194" s="21">
        <f t="shared" si="60"/>
      </c>
      <c r="AA194" s="11">
        <f t="shared" si="61"/>
      </c>
      <c r="AC194" s="21">
        <f t="shared" si="62"/>
      </c>
      <c r="AD194" s="22">
        <f t="shared" si="63"/>
      </c>
      <c r="AE194" s="21">
        <f t="shared" si="64"/>
      </c>
      <c r="AN194" s="19"/>
      <c r="AO194" s="19"/>
    </row>
    <row r="195" spans="2:41" s="11" customFormat="1" ht="12.75">
      <c r="B195" s="15"/>
      <c r="C195" s="16">
        <f>IF(B195="x",COUNTIF($B$5:$B195,"x"),"")</f>
      </c>
      <c r="D195" s="17" t="s">
        <v>223</v>
      </c>
      <c r="E195" s="18">
        <v>39094</v>
      </c>
      <c r="F195" s="18">
        <f t="shared" si="44"/>
        <v>39825</v>
      </c>
      <c r="H195" s="11">
        <f t="shared" si="45"/>
      </c>
      <c r="I195" s="19">
        <f t="shared" si="46"/>
      </c>
      <c r="J195" s="11">
        <f t="shared" si="47"/>
      </c>
      <c r="L195" s="11">
        <f t="shared" si="48"/>
      </c>
      <c r="M195" s="11">
        <f t="shared" si="49"/>
      </c>
      <c r="N195" s="19">
        <f t="shared" si="50"/>
      </c>
      <c r="O195" s="19">
        <f t="shared" si="51"/>
      </c>
      <c r="P195" s="20">
        <f t="shared" si="52"/>
      </c>
      <c r="Q195" s="11">
        <f t="shared" si="65"/>
      </c>
      <c r="R195" s="21">
        <f t="shared" si="53"/>
      </c>
      <c r="S195" s="22">
        <f t="shared" si="54"/>
      </c>
      <c r="T195" s="21">
        <f t="shared" si="55"/>
      </c>
      <c r="U195" s="11">
        <f t="shared" si="56"/>
      </c>
      <c r="V195" s="11">
        <f t="shared" si="57"/>
      </c>
      <c r="W195" s="22">
        <f t="shared" si="58"/>
      </c>
      <c r="X195" s="22">
        <f t="shared" si="59"/>
      </c>
      <c r="Y195" s="21">
        <f t="shared" si="60"/>
      </c>
      <c r="AA195" s="11">
        <f t="shared" si="61"/>
      </c>
      <c r="AC195" s="21">
        <f t="shared" si="62"/>
      </c>
      <c r="AD195" s="22">
        <f t="shared" si="63"/>
      </c>
      <c r="AE195" s="21">
        <f t="shared" si="64"/>
      </c>
      <c r="AN195" s="19"/>
      <c r="AO195" s="19"/>
    </row>
    <row r="196" spans="2:41" s="11" customFormat="1" ht="12.75">
      <c r="B196" s="15"/>
      <c r="C196" s="16">
        <f>IF(B196="x",COUNTIF($B$5:$B196,"x"),"")</f>
      </c>
      <c r="D196" s="17" t="s">
        <v>224</v>
      </c>
      <c r="E196" s="18">
        <v>39094</v>
      </c>
      <c r="F196" s="18">
        <f t="shared" si="44"/>
        <v>39825</v>
      </c>
      <c r="H196" s="11">
        <f t="shared" si="45"/>
      </c>
      <c r="I196" s="19">
        <f t="shared" si="46"/>
      </c>
      <c r="J196" s="11">
        <f t="shared" si="47"/>
      </c>
      <c r="L196" s="11">
        <f t="shared" si="48"/>
      </c>
      <c r="M196" s="11">
        <f t="shared" si="49"/>
      </c>
      <c r="N196" s="19">
        <f t="shared" si="50"/>
      </c>
      <c r="O196" s="19">
        <f t="shared" si="51"/>
      </c>
      <c r="P196" s="20">
        <f t="shared" si="52"/>
      </c>
      <c r="Q196" s="11">
        <f t="shared" si="65"/>
      </c>
      <c r="R196" s="21">
        <f t="shared" si="53"/>
      </c>
      <c r="S196" s="22">
        <f t="shared" si="54"/>
      </c>
      <c r="T196" s="21">
        <f t="shared" si="55"/>
      </c>
      <c r="U196" s="11">
        <f t="shared" si="56"/>
      </c>
      <c r="V196" s="11">
        <f t="shared" si="57"/>
      </c>
      <c r="W196" s="22">
        <f t="shared" si="58"/>
      </c>
      <c r="X196" s="22">
        <f t="shared" si="59"/>
      </c>
      <c r="Y196" s="21">
        <f t="shared" si="60"/>
      </c>
      <c r="AA196" s="11">
        <f t="shared" si="61"/>
      </c>
      <c r="AC196" s="21">
        <f t="shared" si="62"/>
      </c>
      <c r="AD196" s="22">
        <f t="shared" si="63"/>
      </c>
      <c r="AE196" s="21">
        <f t="shared" si="64"/>
      </c>
      <c r="AN196" s="19"/>
      <c r="AO196" s="19"/>
    </row>
    <row r="197" spans="2:41" s="11" customFormat="1" ht="12.75">
      <c r="B197" s="15"/>
      <c r="C197" s="16">
        <f>IF(B197="x",COUNTIF($B$5:$B197,"x"),"")</f>
      </c>
      <c r="D197" s="17" t="s">
        <v>225</v>
      </c>
      <c r="E197" s="18">
        <v>39131</v>
      </c>
      <c r="F197" s="18">
        <f aca="true" t="shared" si="66" ref="F197:F260">DATE($AI$5,MONTH($E197),DAY($E197))</f>
        <v>39862</v>
      </c>
      <c r="H197" s="11">
        <f aca="true" t="shared" si="67" ref="H197:H260">IF(B197="x",D197,"")</f>
      </c>
      <c r="I197" s="19">
        <f aca="true" t="shared" si="68" ref="I197:I260">IF($H197="","",DATE($AI$5,MONTH($E197),DAY($E197)))</f>
      </c>
      <c r="J197" s="11">
        <f aca="true" t="shared" si="69" ref="J197:J260">IF($H197="","",3)</f>
      </c>
      <c r="L197" s="11">
        <f aca="true" t="shared" si="70" ref="L197:L260">IF(P197=3,RANK(M197,$M$5:$M$624,1),"")</f>
      </c>
      <c r="M197" s="11">
        <f aca="true" t="shared" si="71" ref="M197:M260">IF(P197=3,IF(OR(COUNTIF($O$5:$O$623,O197)=2,COUNTIF($O$5:$O$623,O197)=3),RANK(O197,$O$5:$O$624,1)*1000+ROW(O197),RANK(O197,$O$5:$O$624,1)*1000),"")</f>
      </c>
      <c r="N197" s="19">
        <f aca="true" t="shared" si="72" ref="N197:N260">VLOOKUP(Q197,$C$5:$J$624,6,FALSE)</f>
      </c>
      <c r="O197" s="19">
        <f aca="true" t="shared" si="73" ref="O197:O260">IF(ISERROR(VLOOKUP($Q197,$C$5:$J$624,7,FALSE)),"",VLOOKUP($Q197,$C$5:$J$624,7,FALSE))</f>
      </c>
      <c r="P197" s="20">
        <f aca="true" t="shared" si="74" ref="P197:P260">IF(ISERROR(VLOOKUP(ROW($N197)-4,$C$5:$J$624,8,FALSE)),"",3)</f>
      </c>
      <c r="Q197" s="11">
        <f t="shared" si="65"/>
      </c>
      <c r="R197" s="21">
        <f aca="true" t="shared" si="75" ref="R197:R260">VLOOKUP(Q197,$L$5:$O$624,3,FALSE)</f>
      </c>
      <c r="S197" s="22">
        <f aca="true" t="shared" si="76" ref="S197:S260">VLOOKUP(Q197,$L$5:$O$624,4,FALSE)</f>
      </c>
      <c r="T197" s="21">
        <f aca="true" t="shared" si="77" ref="T197:T260">VLOOKUP(Q197,$L$5:$P$624,5,FALSE)</f>
      </c>
      <c r="U197" s="11">
        <f aca="true" t="shared" si="78" ref="U197:U260">IF($S197&lt;&gt;"",RANK($S197,$S$5:$S$624,1),"")</f>
      </c>
      <c r="V197" s="11">
        <f aca="true" t="shared" si="79" ref="V197:V260">IF($X197&lt;&gt;"",RANK($X197,$X$5:$X$624,1),"")</f>
      </c>
      <c r="W197" s="22">
        <f aca="true" t="shared" si="80" ref="W197:W260">IF($U197&lt;&gt;$U196,IF($U197&lt;&gt;$U198,$R197,IF($U197=$U199,$R197&amp;" "&amp;$R198&amp;" "&amp;$R199,$R197&amp;" "&amp;$R198)),"")</f>
      </c>
      <c r="X197" s="22">
        <f aca="true" t="shared" si="81" ref="X197:X260">IF($W197&lt;&gt;"",$S197,"")</f>
      </c>
      <c r="Y197" s="21">
        <f aca="true" t="shared" si="82" ref="Y197:Y260">IF($W197&lt;&gt;"",$T197,"")</f>
      </c>
      <c r="AA197" s="11">
        <f aca="true" t="shared" si="83" ref="AA197:AA260">IF($P197=3,ROW(AA197)-4,"")</f>
      </c>
      <c r="AC197" s="21">
        <f aca="true" t="shared" si="84" ref="AC197:AC260">IF($AA197&gt;COUNTIF($Y$5:$Y$624,3),"",VLOOKUP($AA197,$V$5:$Y$624,2,FALSE))</f>
      </c>
      <c r="AD197" s="22">
        <f aca="true" t="shared" si="85" ref="AD197:AD260">IF($AA197&gt;COUNTIF($Y$5:$Y$624,3),"",VLOOKUP($AA197,$V$5:$Y$624,3,FALSE))</f>
      </c>
      <c r="AE197" s="21">
        <f aca="true" t="shared" si="86" ref="AE197:AE260">IF(AD197&lt;&gt;"",3,"")</f>
      </c>
      <c r="AN197" s="19"/>
      <c r="AO197" s="19"/>
    </row>
    <row r="198" spans="2:41" s="11" customFormat="1" ht="12.75">
      <c r="B198" s="15"/>
      <c r="C198" s="16">
        <f>IF(B198="x",COUNTIF($B$5:$B198,"x"),"")</f>
      </c>
      <c r="D198" s="17" t="s">
        <v>226</v>
      </c>
      <c r="E198" s="18">
        <v>39281</v>
      </c>
      <c r="F198" s="18">
        <f t="shared" si="66"/>
        <v>40012</v>
      </c>
      <c r="H198" s="11">
        <f t="shared" si="67"/>
      </c>
      <c r="I198" s="19">
        <f t="shared" si="68"/>
      </c>
      <c r="J198" s="11">
        <f t="shared" si="69"/>
      </c>
      <c r="L198" s="11">
        <f t="shared" si="70"/>
      </c>
      <c r="M198" s="11">
        <f t="shared" si="71"/>
      </c>
      <c r="N198" s="19">
        <f t="shared" si="72"/>
      </c>
      <c r="O198" s="19">
        <f t="shared" si="73"/>
      </c>
      <c r="P198" s="20">
        <f t="shared" si="74"/>
      </c>
      <c r="Q198" s="11">
        <f aca="true" t="shared" si="87" ref="Q198:Q261">IF($P198=3,1+Q197,"")</f>
      </c>
      <c r="R198" s="21">
        <f t="shared" si="75"/>
      </c>
      <c r="S198" s="22">
        <f t="shared" si="76"/>
      </c>
      <c r="T198" s="21">
        <f t="shared" si="77"/>
      </c>
      <c r="U198" s="11">
        <f t="shared" si="78"/>
      </c>
      <c r="V198" s="11">
        <f t="shared" si="79"/>
      </c>
      <c r="W198" s="22">
        <f t="shared" si="80"/>
      </c>
      <c r="X198" s="22">
        <f t="shared" si="81"/>
      </c>
      <c r="Y198" s="21">
        <f t="shared" si="82"/>
      </c>
      <c r="AA198" s="11">
        <f t="shared" si="83"/>
      </c>
      <c r="AC198" s="21">
        <f t="shared" si="84"/>
      </c>
      <c r="AD198" s="22">
        <f t="shared" si="85"/>
      </c>
      <c r="AE198" s="21">
        <f t="shared" si="86"/>
      </c>
      <c r="AN198" s="19"/>
      <c r="AO198" s="19"/>
    </row>
    <row r="199" spans="2:41" s="11" customFormat="1" ht="12.75">
      <c r="B199" s="15"/>
      <c r="C199" s="16">
        <f>IF(B199="x",COUNTIF($B$5:$B199,"x"),"")</f>
      </c>
      <c r="D199" s="17" t="s">
        <v>227</v>
      </c>
      <c r="E199" s="18">
        <v>39165</v>
      </c>
      <c r="F199" s="18">
        <f t="shared" si="66"/>
        <v>39896</v>
      </c>
      <c r="H199" s="11">
        <f t="shared" si="67"/>
      </c>
      <c r="I199" s="19">
        <f t="shared" si="68"/>
      </c>
      <c r="J199" s="11">
        <f t="shared" si="69"/>
      </c>
      <c r="L199" s="11">
        <f t="shared" si="70"/>
      </c>
      <c r="M199" s="11">
        <f t="shared" si="71"/>
      </c>
      <c r="N199" s="19">
        <f t="shared" si="72"/>
      </c>
      <c r="O199" s="19">
        <f t="shared" si="73"/>
      </c>
      <c r="P199" s="20">
        <f t="shared" si="74"/>
      </c>
      <c r="Q199" s="11">
        <f t="shared" si="87"/>
      </c>
      <c r="R199" s="21">
        <f t="shared" si="75"/>
      </c>
      <c r="S199" s="22">
        <f t="shared" si="76"/>
      </c>
      <c r="T199" s="21">
        <f t="shared" si="77"/>
      </c>
      <c r="U199" s="11">
        <f t="shared" si="78"/>
      </c>
      <c r="V199" s="11">
        <f t="shared" si="79"/>
      </c>
      <c r="W199" s="22">
        <f t="shared" si="80"/>
      </c>
      <c r="X199" s="22">
        <f t="shared" si="81"/>
      </c>
      <c r="Y199" s="21">
        <f t="shared" si="82"/>
      </c>
      <c r="AA199" s="11">
        <f t="shared" si="83"/>
      </c>
      <c r="AC199" s="21">
        <f t="shared" si="84"/>
      </c>
      <c r="AD199" s="22">
        <f t="shared" si="85"/>
      </c>
      <c r="AE199" s="21">
        <f t="shared" si="86"/>
      </c>
      <c r="AN199" s="19"/>
      <c r="AO199" s="19"/>
    </row>
    <row r="200" spans="2:41" s="11" customFormat="1" ht="12.75">
      <c r="B200" s="15"/>
      <c r="C200" s="16">
        <f>IF(B200="x",COUNTIF($B$5:$B200,"x"),"")</f>
      </c>
      <c r="D200" s="17" t="s">
        <v>228</v>
      </c>
      <c r="E200" s="18">
        <v>39132</v>
      </c>
      <c r="F200" s="18">
        <f t="shared" si="66"/>
        <v>39863</v>
      </c>
      <c r="H200" s="11">
        <f t="shared" si="67"/>
      </c>
      <c r="I200" s="19">
        <f t="shared" si="68"/>
      </c>
      <c r="J200" s="11">
        <f t="shared" si="69"/>
      </c>
      <c r="L200" s="11">
        <f t="shared" si="70"/>
      </c>
      <c r="M200" s="11">
        <f t="shared" si="71"/>
      </c>
      <c r="N200" s="19">
        <f t="shared" si="72"/>
      </c>
      <c r="O200" s="19">
        <f t="shared" si="73"/>
      </c>
      <c r="P200" s="20">
        <f t="shared" si="74"/>
      </c>
      <c r="Q200" s="11">
        <f t="shared" si="87"/>
      </c>
      <c r="R200" s="21">
        <f t="shared" si="75"/>
      </c>
      <c r="S200" s="22">
        <f t="shared" si="76"/>
      </c>
      <c r="T200" s="21">
        <f t="shared" si="77"/>
      </c>
      <c r="U200" s="11">
        <f t="shared" si="78"/>
      </c>
      <c r="V200" s="11">
        <f t="shared" si="79"/>
      </c>
      <c r="W200" s="22">
        <f t="shared" si="80"/>
      </c>
      <c r="X200" s="22">
        <f t="shared" si="81"/>
      </c>
      <c r="Y200" s="21">
        <f t="shared" si="82"/>
      </c>
      <c r="AA200" s="11">
        <f t="shared" si="83"/>
      </c>
      <c r="AC200" s="21">
        <f t="shared" si="84"/>
      </c>
      <c r="AD200" s="22">
        <f t="shared" si="85"/>
      </c>
      <c r="AE200" s="21">
        <f t="shared" si="86"/>
      </c>
      <c r="AN200" s="19"/>
      <c r="AO200" s="19"/>
    </row>
    <row r="201" spans="2:41" s="11" customFormat="1" ht="12.75">
      <c r="B201" s="15"/>
      <c r="C201" s="16">
        <f>IF(B201="x",COUNTIF($B$5:$B201,"x"),"")</f>
      </c>
      <c r="D201" s="17" t="s">
        <v>229</v>
      </c>
      <c r="E201" s="18">
        <v>39195</v>
      </c>
      <c r="F201" s="18">
        <f t="shared" si="66"/>
        <v>39926</v>
      </c>
      <c r="H201" s="11">
        <f t="shared" si="67"/>
      </c>
      <c r="I201" s="19">
        <f t="shared" si="68"/>
      </c>
      <c r="J201" s="11">
        <f t="shared" si="69"/>
      </c>
      <c r="L201" s="11">
        <f t="shared" si="70"/>
      </c>
      <c r="M201" s="11">
        <f t="shared" si="71"/>
      </c>
      <c r="N201" s="19">
        <f t="shared" si="72"/>
      </c>
      <c r="O201" s="19">
        <f t="shared" si="73"/>
      </c>
      <c r="P201" s="20">
        <f t="shared" si="74"/>
      </c>
      <c r="Q201" s="11">
        <f t="shared" si="87"/>
      </c>
      <c r="R201" s="21">
        <f t="shared" si="75"/>
      </c>
      <c r="S201" s="22">
        <f t="shared" si="76"/>
      </c>
      <c r="T201" s="21">
        <f t="shared" si="77"/>
      </c>
      <c r="U201" s="11">
        <f t="shared" si="78"/>
      </c>
      <c r="V201" s="11">
        <f t="shared" si="79"/>
      </c>
      <c r="W201" s="22">
        <f t="shared" si="80"/>
      </c>
      <c r="X201" s="22">
        <f t="shared" si="81"/>
      </c>
      <c r="Y201" s="21">
        <f t="shared" si="82"/>
      </c>
      <c r="AA201" s="11">
        <f t="shared" si="83"/>
      </c>
      <c r="AC201" s="21">
        <f t="shared" si="84"/>
      </c>
      <c r="AD201" s="22">
        <f t="shared" si="85"/>
      </c>
      <c r="AE201" s="21">
        <f t="shared" si="86"/>
      </c>
      <c r="AN201" s="19"/>
      <c r="AO201" s="19"/>
    </row>
    <row r="202" spans="2:41" s="11" customFormat="1" ht="12.75">
      <c r="B202" s="15"/>
      <c r="C202" s="16">
        <f>IF(B202="x",COUNTIF($B$5:$B202,"x"),"")</f>
      </c>
      <c r="D202" s="17" t="s">
        <v>230</v>
      </c>
      <c r="E202" s="18">
        <v>39164</v>
      </c>
      <c r="F202" s="18">
        <f t="shared" si="66"/>
        <v>39895</v>
      </c>
      <c r="H202" s="11">
        <f t="shared" si="67"/>
      </c>
      <c r="I202" s="19">
        <f t="shared" si="68"/>
      </c>
      <c r="J202" s="11">
        <f t="shared" si="69"/>
      </c>
      <c r="L202" s="11">
        <f t="shared" si="70"/>
      </c>
      <c r="M202" s="11">
        <f t="shared" si="71"/>
      </c>
      <c r="N202" s="19">
        <f t="shared" si="72"/>
      </c>
      <c r="O202" s="19">
        <f t="shared" si="73"/>
      </c>
      <c r="P202" s="20">
        <f t="shared" si="74"/>
      </c>
      <c r="Q202" s="11">
        <f t="shared" si="87"/>
      </c>
      <c r="R202" s="21">
        <f t="shared" si="75"/>
      </c>
      <c r="S202" s="22">
        <f t="shared" si="76"/>
      </c>
      <c r="T202" s="21">
        <f t="shared" si="77"/>
      </c>
      <c r="U202" s="11">
        <f t="shared" si="78"/>
      </c>
      <c r="V202" s="11">
        <f t="shared" si="79"/>
      </c>
      <c r="W202" s="22">
        <f t="shared" si="80"/>
      </c>
      <c r="X202" s="22">
        <f t="shared" si="81"/>
      </c>
      <c r="Y202" s="21">
        <f t="shared" si="82"/>
      </c>
      <c r="AA202" s="11">
        <f t="shared" si="83"/>
      </c>
      <c r="AC202" s="21">
        <f t="shared" si="84"/>
      </c>
      <c r="AD202" s="22">
        <f t="shared" si="85"/>
      </c>
      <c r="AE202" s="21">
        <f t="shared" si="86"/>
      </c>
      <c r="AN202" s="19"/>
      <c r="AO202" s="19"/>
    </row>
    <row r="203" spans="2:41" s="11" customFormat="1" ht="12.75">
      <c r="B203" s="15"/>
      <c r="C203" s="16">
        <f>IF(B203="x",COUNTIF($B$5:$B203,"x"),"")</f>
      </c>
      <c r="D203" s="17" t="s">
        <v>231</v>
      </c>
      <c r="E203" s="18">
        <v>39164</v>
      </c>
      <c r="F203" s="18">
        <f t="shared" si="66"/>
        <v>39895</v>
      </c>
      <c r="H203" s="11">
        <f t="shared" si="67"/>
      </c>
      <c r="I203" s="19">
        <f t="shared" si="68"/>
      </c>
      <c r="J203" s="11">
        <f t="shared" si="69"/>
      </c>
      <c r="L203" s="11">
        <f t="shared" si="70"/>
      </c>
      <c r="M203" s="11">
        <f t="shared" si="71"/>
      </c>
      <c r="N203" s="19">
        <f t="shared" si="72"/>
      </c>
      <c r="O203" s="19">
        <f t="shared" si="73"/>
      </c>
      <c r="P203" s="20">
        <f t="shared" si="74"/>
      </c>
      <c r="Q203" s="11">
        <f t="shared" si="87"/>
      </c>
      <c r="R203" s="21">
        <f t="shared" si="75"/>
      </c>
      <c r="S203" s="22">
        <f t="shared" si="76"/>
      </c>
      <c r="T203" s="21">
        <f t="shared" si="77"/>
      </c>
      <c r="U203" s="11">
        <f t="shared" si="78"/>
      </c>
      <c r="V203" s="11">
        <f t="shared" si="79"/>
      </c>
      <c r="W203" s="22">
        <f t="shared" si="80"/>
      </c>
      <c r="X203" s="22">
        <f t="shared" si="81"/>
      </c>
      <c r="Y203" s="21">
        <f t="shared" si="82"/>
      </c>
      <c r="AA203" s="11">
        <f t="shared" si="83"/>
      </c>
      <c r="AC203" s="21">
        <f t="shared" si="84"/>
      </c>
      <c r="AD203" s="22">
        <f t="shared" si="85"/>
      </c>
      <c r="AE203" s="21">
        <f t="shared" si="86"/>
      </c>
      <c r="AN203" s="19"/>
      <c r="AO203" s="19"/>
    </row>
    <row r="204" spans="2:41" s="11" customFormat="1" ht="12.75">
      <c r="B204" s="15"/>
      <c r="C204" s="16">
        <f>IF(B204="x",COUNTIF($B$5:$B204,"x"),"")</f>
      </c>
      <c r="D204" s="17" t="s">
        <v>232</v>
      </c>
      <c r="E204" s="18">
        <v>39349</v>
      </c>
      <c r="F204" s="18">
        <f t="shared" si="66"/>
        <v>40080</v>
      </c>
      <c r="H204" s="11">
        <f t="shared" si="67"/>
      </c>
      <c r="I204" s="19">
        <f t="shared" si="68"/>
      </c>
      <c r="J204" s="11">
        <f t="shared" si="69"/>
      </c>
      <c r="L204" s="11">
        <f t="shared" si="70"/>
      </c>
      <c r="M204" s="11">
        <f t="shared" si="71"/>
      </c>
      <c r="N204" s="19">
        <f t="shared" si="72"/>
      </c>
      <c r="O204" s="19">
        <f t="shared" si="73"/>
      </c>
      <c r="P204" s="20">
        <f t="shared" si="74"/>
      </c>
      <c r="Q204" s="11">
        <f t="shared" si="87"/>
      </c>
      <c r="R204" s="21">
        <f t="shared" si="75"/>
      </c>
      <c r="S204" s="22">
        <f t="shared" si="76"/>
      </c>
      <c r="T204" s="21">
        <f t="shared" si="77"/>
      </c>
      <c r="U204" s="11">
        <f t="shared" si="78"/>
      </c>
      <c r="V204" s="11">
        <f t="shared" si="79"/>
      </c>
      <c r="W204" s="22">
        <f t="shared" si="80"/>
      </c>
      <c r="X204" s="22">
        <f t="shared" si="81"/>
      </c>
      <c r="Y204" s="21">
        <f t="shared" si="82"/>
      </c>
      <c r="AA204" s="11">
        <f t="shared" si="83"/>
      </c>
      <c r="AC204" s="21">
        <f t="shared" si="84"/>
      </c>
      <c r="AD204" s="22">
        <f t="shared" si="85"/>
      </c>
      <c r="AE204" s="21">
        <f t="shared" si="86"/>
      </c>
      <c r="AN204" s="19"/>
      <c r="AO204" s="19"/>
    </row>
    <row r="205" spans="2:41" s="11" customFormat="1" ht="12.75">
      <c r="B205" s="15"/>
      <c r="C205" s="16">
        <f>IF(B205="x",COUNTIF($B$5:$B205,"x"),"")</f>
      </c>
      <c r="D205" s="17" t="s">
        <v>233</v>
      </c>
      <c r="E205" s="18">
        <v>39252</v>
      </c>
      <c r="F205" s="18">
        <f t="shared" si="66"/>
        <v>39983</v>
      </c>
      <c r="H205" s="11">
        <f t="shared" si="67"/>
      </c>
      <c r="I205" s="19">
        <f t="shared" si="68"/>
      </c>
      <c r="J205" s="11">
        <f t="shared" si="69"/>
      </c>
      <c r="L205" s="11">
        <f t="shared" si="70"/>
      </c>
      <c r="M205" s="11">
        <f t="shared" si="71"/>
      </c>
      <c r="N205" s="19">
        <f t="shared" si="72"/>
      </c>
      <c r="O205" s="19">
        <f t="shared" si="73"/>
      </c>
      <c r="P205" s="20">
        <f t="shared" si="74"/>
      </c>
      <c r="Q205" s="11">
        <f t="shared" si="87"/>
      </c>
      <c r="R205" s="21">
        <f t="shared" si="75"/>
      </c>
      <c r="S205" s="22">
        <f t="shared" si="76"/>
      </c>
      <c r="T205" s="21">
        <f t="shared" si="77"/>
      </c>
      <c r="U205" s="11">
        <f t="shared" si="78"/>
      </c>
      <c r="V205" s="11">
        <f t="shared" si="79"/>
      </c>
      <c r="W205" s="22">
        <f t="shared" si="80"/>
      </c>
      <c r="X205" s="22">
        <f t="shared" si="81"/>
      </c>
      <c r="Y205" s="21">
        <f t="shared" si="82"/>
      </c>
      <c r="AA205" s="11">
        <f t="shared" si="83"/>
      </c>
      <c r="AC205" s="21">
        <f t="shared" si="84"/>
      </c>
      <c r="AD205" s="22">
        <f t="shared" si="85"/>
      </c>
      <c r="AE205" s="21">
        <f t="shared" si="86"/>
      </c>
      <c r="AN205" s="19"/>
      <c r="AO205" s="19"/>
    </row>
    <row r="206" spans="2:41" s="11" customFormat="1" ht="12.75">
      <c r="B206" s="15"/>
      <c r="C206" s="16">
        <f>IF(B206="x",COUNTIF($B$5:$B206,"x"),"")</f>
      </c>
      <c r="D206" s="17" t="s">
        <v>234</v>
      </c>
      <c r="E206" s="18">
        <v>39349</v>
      </c>
      <c r="F206" s="18">
        <f t="shared" si="66"/>
        <v>40080</v>
      </c>
      <c r="H206" s="11">
        <f t="shared" si="67"/>
      </c>
      <c r="I206" s="19">
        <f t="shared" si="68"/>
      </c>
      <c r="J206" s="11">
        <f t="shared" si="69"/>
      </c>
      <c r="L206" s="11">
        <f t="shared" si="70"/>
      </c>
      <c r="M206" s="11">
        <f t="shared" si="71"/>
      </c>
      <c r="N206" s="19">
        <f t="shared" si="72"/>
      </c>
      <c r="O206" s="19">
        <f t="shared" si="73"/>
      </c>
      <c r="P206" s="20">
        <f t="shared" si="74"/>
      </c>
      <c r="Q206" s="11">
        <f t="shared" si="87"/>
      </c>
      <c r="R206" s="21">
        <f t="shared" si="75"/>
      </c>
      <c r="S206" s="22">
        <f t="shared" si="76"/>
      </c>
      <c r="T206" s="21">
        <f t="shared" si="77"/>
      </c>
      <c r="U206" s="11">
        <f t="shared" si="78"/>
      </c>
      <c r="V206" s="11">
        <f t="shared" si="79"/>
      </c>
      <c r="W206" s="22">
        <f t="shared" si="80"/>
      </c>
      <c r="X206" s="22">
        <f t="shared" si="81"/>
      </c>
      <c r="Y206" s="21">
        <f t="shared" si="82"/>
      </c>
      <c r="AA206" s="11">
        <f t="shared" si="83"/>
      </c>
      <c r="AC206" s="21">
        <f t="shared" si="84"/>
      </c>
      <c r="AD206" s="22">
        <f t="shared" si="85"/>
      </c>
      <c r="AE206" s="21">
        <f t="shared" si="86"/>
      </c>
      <c r="AN206" s="19"/>
      <c r="AO206" s="19"/>
    </row>
    <row r="207" spans="2:41" s="11" customFormat="1" ht="12.75">
      <c r="B207" s="15"/>
      <c r="C207" s="16">
        <f>IF(B207="x",COUNTIF($B$5:$B207,"x"),"")</f>
      </c>
      <c r="D207" s="17" t="s">
        <v>235</v>
      </c>
      <c r="E207" s="18">
        <v>39158</v>
      </c>
      <c r="F207" s="18">
        <f t="shared" si="66"/>
        <v>39889</v>
      </c>
      <c r="H207" s="11">
        <f t="shared" si="67"/>
      </c>
      <c r="I207" s="19">
        <f t="shared" si="68"/>
      </c>
      <c r="J207" s="11">
        <f t="shared" si="69"/>
      </c>
      <c r="L207" s="11">
        <f t="shared" si="70"/>
      </c>
      <c r="M207" s="11">
        <f t="shared" si="71"/>
      </c>
      <c r="N207" s="19">
        <f t="shared" si="72"/>
      </c>
      <c r="O207" s="19">
        <f t="shared" si="73"/>
      </c>
      <c r="P207" s="20">
        <f t="shared" si="74"/>
      </c>
      <c r="Q207" s="11">
        <f t="shared" si="87"/>
      </c>
      <c r="R207" s="21">
        <f t="shared" si="75"/>
      </c>
      <c r="S207" s="22">
        <f t="shared" si="76"/>
      </c>
      <c r="T207" s="21">
        <f t="shared" si="77"/>
      </c>
      <c r="U207" s="11">
        <f t="shared" si="78"/>
      </c>
      <c r="V207" s="11">
        <f t="shared" si="79"/>
      </c>
      <c r="W207" s="22">
        <f t="shared" si="80"/>
      </c>
      <c r="X207" s="22">
        <f t="shared" si="81"/>
      </c>
      <c r="Y207" s="21">
        <f t="shared" si="82"/>
      </c>
      <c r="AA207" s="11">
        <f t="shared" si="83"/>
      </c>
      <c r="AC207" s="21">
        <f t="shared" si="84"/>
      </c>
      <c r="AD207" s="22">
        <f t="shared" si="85"/>
      </c>
      <c r="AE207" s="21">
        <f t="shared" si="86"/>
      </c>
      <c r="AN207" s="19"/>
      <c r="AO207" s="19"/>
    </row>
    <row r="208" spans="2:41" s="11" customFormat="1" ht="12.75">
      <c r="B208" s="15"/>
      <c r="C208" s="16">
        <f>IF(B208="x",COUNTIF($B$5:$B208,"x"),"")</f>
      </c>
      <c r="D208" s="17" t="s">
        <v>236</v>
      </c>
      <c r="E208" s="18">
        <v>39157</v>
      </c>
      <c r="F208" s="18">
        <f t="shared" si="66"/>
        <v>39888</v>
      </c>
      <c r="H208" s="11">
        <f t="shared" si="67"/>
      </c>
      <c r="I208" s="19">
        <f t="shared" si="68"/>
      </c>
      <c r="J208" s="11">
        <f t="shared" si="69"/>
      </c>
      <c r="L208" s="11">
        <f t="shared" si="70"/>
      </c>
      <c r="M208" s="11">
        <f t="shared" si="71"/>
      </c>
      <c r="N208" s="19">
        <f t="shared" si="72"/>
      </c>
      <c r="O208" s="19">
        <f t="shared" si="73"/>
      </c>
      <c r="P208" s="20">
        <f t="shared" si="74"/>
      </c>
      <c r="Q208" s="11">
        <f t="shared" si="87"/>
      </c>
      <c r="R208" s="21">
        <f t="shared" si="75"/>
      </c>
      <c r="S208" s="22">
        <f t="shared" si="76"/>
      </c>
      <c r="T208" s="21">
        <f t="shared" si="77"/>
      </c>
      <c r="U208" s="11">
        <f t="shared" si="78"/>
      </c>
      <c r="V208" s="11">
        <f t="shared" si="79"/>
      </c>
      <c r="W208" s="22">
        <f t="shared" si="80"/>
      </c>
      <c r="X208" s="22">
        <f t="shared" si="81"/>
      </c>
      <c r="Y208" s="21">
        <f t="shared" si="82"/>
      </c>
      <c r="AA208" s="11">
        <f t="shared" si="83"/>
      </c>
      <c r="AC208" s="21">
        <f t="shared" si="84"/>
      </c>
      <c r="AD208" s="22">
        <f t="shared" si="85"/>
      </c>
      <c r="AE208" s="21">
        <f t="shared" si="86"/>
      </c>
      <c r="AN208" s="19"/>
      <c r="AO208" s="19"/>
    </row>
    <row r="209" spans="2:41" s="11" customFormat="1" ht="12.75">
      <c r="B209" s="15"/>
      <c r="C209" s="16">
        <f>IF(B209="x",COUNTIF($B$5:$B209,"x"),"")</f>
      </c>
      <c r="D209" s="17" t="s">
        <v>237</v>
      </c>
      <c r="E209" s="18">
        <v>39329</v>
      </c>
      <c r="F209" s="18">
        <f t="shared" si="66"/>
        <v>40060</v>
      </c>
      <c r="H209" s="11">
        <f t="shared" si="67"/>
      </c>
      <c r="I209" s="19">
        <f t="shared" si="68"/>
      </c>
      <c r="J209" s="11">
        <f t="shared" si="69"/>
      </c>
      <c r="L209" s="11">
        <f t="shared" si="70"/>
      </c>
      <c r="M209" s="11">
        <f t="shared" si="71"/>
      </c>
      <c r="N209" s="19">
        <f t="shared" si="72"/>
      </c>
      <c r="O209" s="19">
        <f t="shared" si="73"/>
      </c>
      <c r="P209" s="20">
        <f t="shared" si="74"/>
      </c>
      <c r="Q209" s="11">
        <f t="shared" si="87"/>
      </c>
      <c r="R209" s="21">
        <f t="shared" si="75"/>
      </c>
      <c r="S209" s="22">
        <f t="shared" si="76"/>
      </c>
      <c r="T209" s="21">
        <f t="shared" si="77"/>
      </c>
      <c r="U209" s="11">
        <f t="shared" si="78"/>
      </c>
      <c r="V209" s="11">
        <f t="shared" si="79"/>
      </c>
      <c r="W209" s="22">
        <f t="shared" si="80"/>
      </c>
      <c r="X209" s="22">
        <f t="shared" si="81"/>
      </c>
      <c r="Y209" s="21">
        <f t="shared" si="82"/>
      </c>
      <c r="AA209" s="11">
        <f t="shared" si="83"/>
      </c>
      <c r="AC209" s="21">
        <f t="shared" si="84"/>
      </c>
      <c r="AD209" s="22">
        <f t="shared" si="85"/>
      </c>
      <c r="AE209" s="21">
        <f t="shared" si="86"/>
      </c>
      <c r="AN209" s="19"/>
      <c r="AO209" s="19"/>
    </row>
    <row r="210" spans="2:41" s="11" customFormat="1" ht="12.75">
      <c r="B210" s="15"/>
      <c r="C210" s="16">
        <f>IF(B210="x",COUNTIF($B$5:$B210,"x"),"")</f>
      </c>
      <c r="D210" s="17" t="s">
        <v>238</v>
      </c>
      <c r="E210" s="18">
        <v>39194</v>
      </c>
      <c r="F210" s="18">
        <f t="shared" si="66"/>
        <v>39925</v>
      </c>
      <c r="H210" s="11">
        <f t="shared" si="67"/>
      </c>
      <c r="I210" s="19">
        <f t="shared" si="68"/>
      </c>
      <c r="J210" s="11">
        <f t="shared" si="69"/>
      </c>
      <c r="L210" s="11">
        <f t="shared" si="70"/>
      </c>
      <c r="M210" s="11">
        <f t="shared" si="71"/>
      </c>
      <c r="N210" s="19">
        <f t="shared" si="72"/>
      </c>
      <c r="O210" s="19">
        <f t="shared" si="73"/>
      </c>
      <c r="P210" s="20">
        <f t="shared" si="74"/>
      </c>
      <c r="Q210" s="11">
        <f t="shared" si="87"/>
      </c>
      <c r="R210" s="21">
        <f t="shared" si="75"/>
      </c>
      <c r="S210" s="22">
        <f t="shared" si="76"/>
      </c>
      <c r="T210" s="21">
        <f t="shared" si="77"/>
      </c>
      <c r="U210" s="11">
        <f t="shared" si="78"/>
      </c>
      <c r="V210" s="11">
        <f t="shared" si="79"/>
      </c>
      <c r="W210" s="22">
        <f t="shared" si="80"/>
      </c>
      <c r="X210" s="22">
        <f t="shared" si="81"/>
      </c>
      <c r="Y210" s="21">
        <f t="shared" si="82"/>
      </c>
      <c r="AA210" s="11">
        <f t="shared" si="83"/>
      </c>
      <c r="AC210" s="21">
        <f t="shared" si="84"/>
      </c>
      <c r="AD210" s="22">
        <f t="shared" si="85"/>
      </c>
      <c r="AE210" s="21">
        <f t="shared" si="86"/>
      </c>
      <c r="AN210" s="19"/>
      <c r="AO210" s="19"/>
    </row>
    <row r="211" spans="2:41" s="11" customFormat="1" ht="12.75">
      <c r="B211" s="15"/>
      <c r="C211" s="16">
        <f>IF(B211="x",COUNTIF($B$5:$B211,"x"),"")</f>
      </c>
      <c r="D211" s="17" t="s">
        <v>239</v>
      </c>
      <c r="E211" s="18">
        <v>39431</v>
      </c>
      <c r="F211" s="18">
        <f t="shared" si="66"/>
        <v>40162</v>
      </c>
      <c r="H211" s="11">
        <f t="shared" si="67"/>
      </c>
      <c r="I211" s="19">
        <f t="shared" si="68"/>
      </c>
      <c r="J211" s="11">
        <f t="shared" si="69"/>
      </c>
      <c r="L211" s="11">
        <f t="shared" si="70"/>
      </c>
      <c r="M211" s="11">
        <f t="shared" si="71"/>
      </c>
      <c r="N211" s="19">
        <f t="shared" si="72"/>
      </c>
      <c r="O211" s="19">
        <f t="shared" si="73"/>
      </c>
      <c r="P211" s="20">
        <f t="shared" si="74"/>
      </c>
      <c r="Q211" s="11">
        <f t="shared" si="87"/>
      </c>
      <c r="R211" s="21">
        <f t="shared" si="75"/>
      </c>
      <c r="S211" s="22">
        <f t="shared" si="76"/>
      </c>
      <c r="T211" s="21">
        <f t="shared" si="77"/>
      </c>
      <c r="U211" s="11">
        <f t="shared" si="78"/>
      </c>
      <c r="V211" s="11">
        <f t="shared" si="79"/>
      </c>
      <c r="W211" s="22">
        <f t="shared" si="80"/>
      </c>
      <c r="X211" s="22">
        <f t="shared" si="81"/>
      </c>
      <c r="Y211" s="21">
        <f t="shared" si="82"/>
      </c>
      <c r="AA211" s="11">
        <f t="shared" si="83"/>
      </c>
      <c r="AC211" s="21">
        <f t="shared" si="84"/>
      </c>
      <c r="AD211" s="22">
        <f t="shared" si="85"/>
      </c>
      <c r="AE211" s="21">
        <f t="shared" si="86"/>
      </c>
      <c r="AN211" s="19"/>
      <c r="AO211" s="19"/>
    </row>
    <row r="212" spans="2:41" s="11" customFormat="1" ht="12.75">
      <c r="B212" s="15"/>
      <c r="C212" s="16">
        <f>IF(B212="x",COUNTIF($B$5:$B212,"x"),"")</f>
      </c>
      <c r="D212" s="17" t="s">
        <v>240</v>
      </c>
      <c r="E212" s="18">
        <v>39207</v>
      </c>
      <c r="F212" s="18">
        <f t="shared" si="66"/>
        <v>39938</v>
      </c>
      <c r="H212" s="11">
        <f t="shared" si="67"/>
      </c>
      <c r="I212" s="19">
        <f t="shared" si="68"/>
      </c>
      <c r="J212" s="11">
        <f t="shared" si="69"/>
      </c>
      <c r="L212" s="11">
        <f t="shared" si="70"/>
      </c>
      <c r="M212" s="11">
        <f t="shared" si="71"/>
      </c>
      <c r="N212" s="19">
        <f t="shared" si="72"/>
      </c>
      <c r="O212" s="19">
        <f t="shared" si="73"/>
      </c>
      <c r="P212" s="20">
        <f t="shared" si="74"/>
      </c>
      <c r="Q212" s="11">
        <f t="shared" si="87"/>
      </c>
      <c r="R212" s="21">
        <f t="shared" si="75"/>
      </c>
      <c r="S212" s="22">
        <f t="shared" si="76"/>
      </c>
      <c r="T212" s="21">
        <f t="shared" si="77"/>
      </c>
      <c r="U212" s="11">
        <f t="shared" si="78"/>
      </c>
      <c r="V212" s="11">
        <f t="shared" si="79"/>
      </c>
      <c r="W212" s="22">
        <f t="shared" si="80"/>
      </c>
      <c r="X212" s="22">
        <f t="shared" si="81"/>
      </c>
      <c r="Y212" s="21">
        <f t="shared" si="82"/>
      </c>
      <c r="AA212" s="11">
        <f t="shared" si="83"/>
      </c>
      <c r="AC212" s="21">
        <f t="shared" si="84"/>
      </c>
      <c r="AD212" s="22">
        <f t="shared" si="85"/>
      </c>
      <c r="AE212" s="21">
        <f t="shared" si="86"/>
      </c>
      <c r="AN212" s="19"/>
      <c r="AO212" s="19"/>
    </row>
    <row r="213" spans="2:41" s="11" customFormat="1" ht="12.75">
      <c r="B213" s="15"/>
      <c r="C213" s="16">
        <f>IF(B213="x",COUNTIF($B$5:$B213,"x"),"")</f>
      </c>
      <c r="D213" s="17" t="s">
        <v>241</v>
      </c>
      <c r="E213" s="18">
        <v>39154</v>
      </c>
      <c r="F213" s="18">
        <f t="shared" si="66"/>
        <v>39885</v>
      </c>
      <c r="H213" s="11">
        <f t="shared" si="67"/>
      </c>
      <c r="I213" s="19">
        <f t="shared" si="68"/>
      </c>
      <c r="J213" s="11">
        <f t="shared" si="69"/>
      </c>
      <c r="L213" s="11">
        <f t="shared" si="70"/>
      </c>
      <c r="M213" s="11">
        <f t="shared" si="71"/>
      </c>
      <c r="N213" s="19">
        <f t="shared" si="72"/>
      </c>
      <c r="O213" s="19">
        <f t="shared" si="73"/>
      </c>
      <c r="P213" s="20">
        <f t="shared" si="74"/>
      </c>
      <c r="Q213" s="11">
        <f t="shared" si="87"/>
      </c>
      <c r="R213" s="21">
        <f t="shared" si="75"/>
      </c>
      <c r="S213" s="22">
        <f t="shared" si="76"/>
      </c>
      <c r="T213" s="21">
        <f t="shared" si="77"/>
      </c>
      <c r="U213" s="11">
        <f t="shared" si="78"/>
      </c>
      <c r="V213" s="11">
        <f t="shared" si="79"/>
      </c>
      <c r="W213" s="22">
        <f t="shared" si="80"/>
      </c>
      <c r="X213" s="22">
        <f t="shared" si="81"/>
      </c>
      <c r="Y213" s="21">
        <f t="shared" si="82"/>
      </c>
      <c r="AA213" s="11">
        <f t="shared" si="83"/>
      </c>
      <c r="AC213" s="21">
        <f t="shared" si="84"/>
      </c>
      <c r="AD213" s="22">
        <f t="shared" si="85"/>
      </c>
      <c r="AE213" s="21">
        <f t="shared" si="86"/>
      </c>
      <c r="AN213" s="19"/>
      <c r="AO213" s="19"/>
    </row>
    <row r="214" spans="2:41" s="11" customFormat="1" ht="12.75">
      <c r="B214" s="15"/>
      <c r="C214" s="16">
        <f>IF(B214="x",COUNTIF($B$5:$B214,"x"),"")</f>
      </c>
      <c r="D214" s="17" t="s">
        <v>242</v>
      </c>
      <c r="E214" s="18">
        <v>39283</v>
      </c>
      <c r="F214" s="18">
        <f t="shared" si="66"/>
        <v>40014</v>
      </c>
      <c r="H214" s="11">
        <f t="shared" si="67"/>
      </c>
      <c r="I214" s="19">
        <f t="shared" si="68"/>
      </c>
      <c r="J214" s="11">
        <f t="shared" si="69"/>
      </c>
      <c r="L214" s="11">
        <f t="shared" si="70"/>
      </c>
      <c r="M214" s="11">
        <f t="shared" si="71"/>
      </c>
      <c r="N214" s="19">
        <f t="shared" si="72"/>
      </c>
      <c r="O214" s="19">
        <f t="shared" si="73"/>
      </c>
      <c r="P214" s="20">
        <f t="shared" si="74"/>
      </c>
      <c r="Q214" s="11">
        <f t="shared" si="87"/>
      </c>
      <c r="R214" s="21">
        <f t="shared" si="75"/>
      </c>
      <c r="S214" s="22">
        <f t="shared" si="76"/>
      </c>
      <c r="T214" s="21">
        <f t="shared" si="77"/>
      </c>
      <c r="U214" s="11">
        <f t="shared" si="78"/>
      </c>
      <c r="V214" s="11">
        <f t="shared" si="79"/>
      </c>
      <c r="W214" s="22">
        <f t="shared" si="80"/>
      </c>
      <c r="X214" s="22">
        <f t="shared" si="81"/>
      </c>
      <c r="Y214" s="21">
        <f t="shared" si="82"/>
      </c>
      <c r="AA214" s="11">
        <f t="shared" si="83"/>
      </c>
      <c r="AC214" s="21">
        <f t="shared" si="84"/>
      </c>
      <c r="AD214" s="22">
        <f t="shared" si="85"/>
      </c>
      <c r="AE214" s="21">
        <f t="shared" si="86"/>
      </c>
      <c r="AN214" s="19"/>
      <c r="AO214" s="19"/>
    </row>
    <row r="215" spans="2:41" s="11" customFormat="1" ht="12.75">
      <c r="B215" s="15"/>
      <c r="C215" s="16">
        <f>IF(B215="x",COUNTIF($B$5:$B215,"x"),"")</f>
      </c>
      <c r="D215" s="17" t="s">
        <v>243</v>
      </c>
      <c r="E215" s="18">
        <v>39236</v>
      </c>
      <c r="F215" s="18">
        <f t="shared" si="66"/>
        <v>39967</v>
      </c>
      <c r="H215" s="11">
        <f t="shared" si="67"/>
      </c>
      <c r="I215" s="19">
        <f t="shared" si="68"/>
      </c>
      <c r="J215" s="11">
        <f t="shared" si="69"/>
      </c>
      <c r="L215" s="11">
        <f t="shared" si="70"/>
      </c>
      <c r="M215" s="11">
        <f t="shared" si="71"/>
      </c>
      <c r="N215" s="19">
        <f t="shared" si="72"/>
      </c>
      <c r="O215" s="19">
        <f t="shared" si="73"/>
      </c>
      <c r="P215" s="20">
        <f t="shared" si="74"/>
      </c>
      <c r="Q215" s="11">
        <f t="shared" si="87"/>
      </c>
      <c r="R215" s="21">
        <f t="shared" si="75"/>
      </c>
      <c r="S215" s="22">
        <f t="shared" si="76"/>
      </c>
      <c r="T215" s="21">
        <f t="shared" si="77"/>
      </c>
      <c r="U215" s="11">
        <f t="shared" si="78"/>
      </c>
      <c r="V215" s="11">
        <f t="shared" si="79"/>
      </c>
      <c r="W215" s="22">
        <f t="shared" si="80"/>
      </c>
      <c r="X215" s="22">
        <f t="shared" si="81"/>
      </c>
      <c r="Y215" s="21">
        <f t="shared" si="82"/>
      </c>
      <c r="AA215" s="11">
        <f t="shared" si="83"/>
      </c>
      <c r="AC215" s="21">
        <f t="shared" si="84"/>
      </c>
      <c r="AD215" s="22">
        <f t="shared" si="85"/>
      </c>
      <c r="AE215" s="21">
        <f t="shared" si="86"/>
      </c>
      <c r="AN215" s="19"/>
      <c r="AO215" s="19"/>
    </row>
    <row r="216" spans="2:41" s="11" customFormat="1" ht="12.75">
      <c r="B216" s="15"/>
      <c r="C216" s="16">
        <f>IF(B216="x",COUNTIF($B$5:$B216,"x"),"")</f>
      </c>
      <c r="D216" s="17" t="s">
        <v>244</v>
      </c>
      <c r="E216" s="18">
        <v>39174</v>
      </c>
      <c r="F216" s="18">
        <f t="shared" si="66"/>
        <v>39905</v>
      </c>
      <c r="H216" s="11">
        <f t="shared" si="67"/>
      </c>
      <c r="I216" s="19">
        <f t="shared" si="68"/>
      </c>
      <c r="J216" s="11">
        <f t="shared" si="69"/>
      </c>
      <c r="L216" s="11">
        <f t="shared" si="70"/>
      </c>
      <c r="M216" s="11">
        <f t="shared" si="71"/>
      </c>
      <c r="N216" s="19">
        <f t="shared" si="72"/>
      </c>
      <c r="O216" s="19">
        <f t="shared" si="73"/>
      </c>
      <c r="P216" s="20">
        <f t="shared" si="74"/>
      </c>
      <c r="Q216" s="11">
        <f t="shared" si="87"/>
      </c>
      <c r="R216" s="21">
        <f t="shared" si="75"/>
      </c>
      <c r="S216" s="22">
        <f t="shared" si="76"/>
      </c>
      <c r="T216" s="21">
        <f t="shared" si="77"/>
      </c>
      <c r="U216" s="11">
        <f t="shared" si="78"/>
      </c>
      <c r="V216" s="11">
        <f t="shared" si="79"/>
      </c>
      <c r="W216" s="22">
        <f t="shared" si="80"/>
      </c>
      <c r="X216" s="22">
        <f t="shared" si="81"/>
      </c>
      <c r="Y216" s="21">
        <f t="shared" si="82"/>
      </c>
      <c r="AA216" s="11">
        <f t="shared" si="83"/>
      </c>
      <c r="AC216" s="21">
        <f t="shared" si="84"/>
      </c>
      <c r="AD216" s="22">
        <f t="shared" si="85"/>
      </c>
      <c r="AE216" s="21">
        <f t="shared" si="86"/>
      </c>
      <c r="AN216" s="19"/>
      <c r="AO216" s="19"/>
    </row>
    <row r="217" spans="2:41" s="11" customFormat="1" ht="12.75">
      <c r="B217" s="15"/>
      <c r="C217" s="16">
        <f>IF(B217="x",COUNTIF($B$5:$B217,"x"),"")</f>
      </c>
      <c r="D217" s="17" t="s">
        <v>245</v>
      </c>
      <c r="E217" s="18">
        <v>39410</v>
      </c>
      <c r="F217" s="18">
        <f t="shared" si="66"/>
        <v>40141</v>
      </c>
      <c r="H217" s="11">
        <f t="shared" si="67"/>
      </c>
      <c r="I217" s="19">
        <f t="shared" si="68"/>
      </c>
      <c r="J217" s="11">
        <f t="shared" si="69"/>
      </c>
      <c r="L217" s="11">
        <f t="shared" si="70"/>
      </c>
      <c r="M217" s="11">
        <f t="shared" si="71"/>
      </c>
      <c r="N217" s="19">
        <f t="shared" si="72"/>
      </c>
      <c r="O217" s="19">
        <f t="shared" si="73"/>
      </c>
      <c r="P217" s="20">
        <f t="shared" si="74"/>
      </c>
      <c r="Q217" s="11">
        <f t="shared" si="87"/>
      </c>
      <c r="R217" s="21">
        <f t="shared" si="75"/>
      </c>
      <c r="S217" s="22">
        <f t="shared" si="76"/>
      </c>
      <c r="T217" s="21">
        <f t="shared" si="77"/>
      </c>
      <c r="U217" s="11">
        <f t="shared" si="78"/>
      </c>
      <c r="V217" s="11">
        <f t="shared" si="79"/>
      </c>
      <c r="W217" s="22">
        <f t="shared" si="80"/>
      </c>
      <c r="X217" s="22">
        <f t="shared" si="81"/>
      </c>
      <c r="Y217" s="21">
        <f t="shared" si="82"/>
      </c>
      <c r="AA217" s="11">
        <f t="shared" si="83"/>
      </c>
      <c r="AC217" s="21">
        <f t="shared" si="84"/>
      </c>
      <c r="AD217" s="22">
        <f t="shared" si="85"/>
      </c>
      <c r="AE217" s="21">
        <f t="shared" si="86"/>
      </c>
      <c r="AN217" s="19"/>
      <c r="AO217" s="19"/>
    </row>
    <row r="218" spans="2:41" s="11" customFormat="1" ht="12.75">
      <c r="B218" s="15"/>
      <c r="C218" s="16">
        <f>IF(B218="x",COUNTIF($B$5:$B218,"x"),"")</f>
      </c>
      <c r="D218" s="17" t="s">
        <v>246</v>
      </c>
      <c r="E218" s="18">
        <v>39234</v>
      </c>
      <c r="F218" s="18">
        <f t="shared" si="66"/>
        <v>39965</v>
      </c>
      <c r="H218" s="11">
        <f t="shared" si="67"/>
      </c>
      <c r="I218" s="19">
        <f t="shared" si="68"/>
      </c>
      <c r="J218" s="11">
        <f t="shared" si="69"/>
      </c>
      <c r="L218" s="11">
        <f t="shared" si="70"/>
      </c>
      <c r="M218" s="11">
        <f t="shared" si="71"/>
      </c>
      <c r="N218" s="19">
        <f t="shared" si="72"/>
      </c>
      <c r="O218" s="19">
        <f t="shared" si="73"/>
      </c>
      <c r="P218" s="20">
        <f t="shared" si="74"/>
      </c>
      <c r="Q218" s="11">
        <f t="shared" si="87"/>
      </c>
      <c r="R218" s="21">
        <f t="shared" si="75"/>
      </c>
      <c r="S218" s="22">
        <f t="shared" si="76"/>
      </c>
      <c r="T218" s="21">
        <f t="shared" si="77"/>
      </c>
      <c r="U218" s="11">
        <f t="shared" si="78"/>
      </c>
      <c r="V218" s="11">
        <f t="shared" si="79"/>
      </c>
      <c r="W218" s="22">
        <f t="shared" si="80"/>
      </c>
      <c r="X218" s="22">
        <f t="shared" si="81"/>
      </c>
      <c r="Y218" s="21">
        <f t="shared" si="82"/>
      </c>
      <c r="AA218" s="11">
        <f t="shared" si="83"/>
      </c>
      <c r="AC218" s="21">
        <f t="shared" si="84"/>
      </c>
      <c r="AD218" s="22">
        <f t="shared" si="85"/>
      </c>
      <c r="AE218" s="21">
        <f t="shared" si="86"/>
      </c>
      <c r="AN218" s="19"/>
      <c r="AO218" s="19"/>
    </row>
    <row r="219" spans="2:41" s="11" customFormat="1" ht="12.75">
      <c r="B219" s="15"/>
      <c r="C219" s="16">
        <f>IF(B219="x",COUNTIF($B$5:$B219,"x"),"")</f>
      </c>
      <c r="D219" s="17" t="s">
        <v>247</v>
      </c>
      <c r="E219" s="18">
        <v>39144</v>
      </c>
      <c r="F219" s="18">
        <f t="shared" si="66"/>
        <v>39875</v>
      </c>
      <c r="H219" s="11">
        <f t="shared" si="67"/>
      </c>
      <c r="I219" s="19">
        <f t="shared" si="68"/>
      </c>
      <c r="J219" s="11">
        <f t="shared" si="69"/>
      </c>
      <c r="L219" s="11">
        <f t="shared" si="70"/>
      </c>
      <c r="M219" s="11">
        <f t="shared" si="71"/>
      </c>
      <c r="N219" s="19">
        <f t="shared" si="72"/>
      </c>
      <c r="O219" s="19">
        <f t="shared" si="73"/>
      </c>
      <c r="P219" s="20">
        <f t="shared" si="74"/>
      </c>
      <c r="Q219" s="11">
        <f t="shared" si="87"/>
      </c>
      <c r="R219" s="21">
        <f t="shared" si="75"/>
      </c>
      <c r="S219" s="22">
        <f t="shared" si="76"/>
      </c>
      <c r="T219" s="21">
        <f t="shared" si="77"/>
      </c>
      <c r="U219" s="11">
        <f t="shared" si="78"/>
      </c>
      <c r="V219" s="11">
        <f t="shared" si="79"/>
      </c>
      <c r="W219" s="22">
        <f t="shared" si="80"/>
      </c>
      <c r="X219" s="22">
        <f t="shared" si="81"/>
      </c>
      <c r="Y219" s="21">
        <f t="shared" si="82"/>
      </c>
      <c r="AA219" s="11">
        <f t="shared" si="83"/>
      </c>
      <c r="AC219" s="21">
        <f t="shared" si="84"/>
      </c>
      <c r="AD219" s="22">
        <f t="shared" si="85"/>
      </c>
      <c r="AE219" s="21">
        <f t="shared" si="86"/>
      </c>
      <c r="AN219" s="19"/>
      <c r="AO219" s="19"/>
    </row>
    <row r="220" spans="2:41" s="11" customFormat="1" ht="12.75">
      <c r="B220" s="15"/>
      <c r="C220" s="16">
        <f>IF(B220="x",COUNTIF($B$5:$B220,"x"),"")</f>
      </c>
      <c r="D220" s="17" t="s">
        <v>248</v>
      </c>
      <c r="E220" s="18">
        <v>39091</v>
      </c>
      <c r="F220" s="18">
        <f t="shared" si="66"/>
        <v>39822</v>
      </c>
      <c r="H220" s="11">
        <f t="shared" si="67"/>
      </c>
      <c r="I220" s="19">
        <f t="shared" si="68"/>
      </c>
      <c r="J220" s="11">
        <f t="shared" si="69"/>
      </c>
      <c r="L220" s="11">
        <f t="shared" si="70"/>
      </c>
      <c r="M220" s="11">
        <f t="shared" si="71"/>
      </c>
      <c r="N220" s="19">
        <f t="shared" si="72"/>
      </c>
      <c r="O220" s="19">
        <f t="shared" si="73"/>
      </c>
      <c r="P220" s="20">
        <f t="shared" si="74"/>
      </c>
      <c r="Q220" s="11">
        <f t="shared" si="87"/>
      </c>
      <c r="R220" s="21">
        <f t="shared" si="75"/>
      </c>
      <c r="S220" s="22">
        <f t="shared" si="76"/>
      </c>
      <c r="T220" s="21">
        <f t="shared" si="77"/>
      </c>
      <c r="U220" s="11">
        <f t="shared" si="78"/>
      </c>
      <c r="V220" s="11">
        <f t="shared" si="79"/>
      </c>
      <c r="W220" s="22">
        <f t="shared" si="80"/>
      </c>
      <c r="X220" s="22">
        <f t="shared" si="81"/>
      </c>
      <c r="Y220" s="21">
        <f t="shared" si="82"/>
      </c>
      <c r="AA220" s="11">
        <f t="shared" si="83"/>
      </c>
      <c r="AC220" s="21">
        <f t="shared" si="84"/>
      </c>
      <c r="AD220" s="22">
        <f t="shared" si="85"/>
      </c>
      <c r="AE220" s="21">
        <f t="shared" si="86"/>
      </c>
      <c r="AN220" s="19"/>
      <c r="AO220" s="19"/>
    </row>
    <row r="221" spans="2:41" s="11" customFormat="1" ht="12.75">
      <c r="B221" s="15"/>
      <c r="C221" s="16">
        <f>IF(B221="x",COUNTIF($B$5:$B221,"x"),"")</f>
      </c>
      <c r="D221" s="17" t="s">
        <v>249</v>
      </c>
      <c r="E221" s="18">
        <v>39112</v>
      </c>
      <c r="F221" s="18">
        <f t="shared" si="66"/>
        <v>39843</v>
      </c>
      <c r="H221" s="11">
        <f t="shared" si="67"/>
      </c>
      <c r="I221" s="19">
        <f t="shared" si="68"/>
      </c>
      <c r="J221" s="11">
        <f t="shared" si="69"/>
      </c>
      <c r="L221" s="11">
        <f t="shared" si="70"/>
      </c>
      <c r="M221" s="11">
        <f t="shared" si="71"/>
      </c>
      <c r="N221" s="19">
        <f t="shared" si="72"/>
      </c>
      <c r="O221" s="19">
        <f t="shared" si="73"/>
      </c>
      <c r="P221" s="20">
        <f t="shared" si="74"/>
      </c>
      <c r="Q221" s="11">
        <f t="shared" si="87"/>
      </c>
      <c r="R221" s="21">
        <f t="shared" si="75"/>
      </c>
      <c r="S221" s="22">
        <f t="shared" si="76"/>
      </c>
      <c r="T221" s="21">
        <f t="shared" si="77"/>
      </c>
      <c r="U221" s="11">
        <f t="shared" si="78"/>
      </c>
      <c r="V221" s="11">
        <f t="shared" si="79"/>
      </c>
      <c r="W221" s="22">
        <f t="shared" si="80"/>
      </c>
      <c r="X221" s="22">
        <f t="shared" si="81"/>
      </c>
      <c r="Y221" s="21">
        <f t="shared" si="82"/>
      </c>
      <c r="AA221" s="11">
        <f t="shared" si="83"/>
      </c>
      <c r="AC221" s="21">
        <f t="shared" si="84"/>
      </c>
      <c r="AD221" s="22">
        <f t="shared" si="85"/>
      </c>
      <c r="AE221" s="21">
        <f t="shared" si="86"/>
      </c>
      <c r="AN221" s="19"/>
      <c r="AO221" s="19"/>
    </row>
    <row r="222" spans="2:41" s="11" customFormat="1" ht="12.75">
      <c r="B222" s="15"/>
      <c r="C222" s="16">
        <f>IF(B222="x",COUNTIF($B$5:$B222,"x"),"")</f>
      </c>
      <c r="D222" s="17" t="s">
        <v>250</v>
      </c>
      <c r="E222" s="18">
        <v>39112</v>
      </c>
      <c r="F222" s="18">
        <f t="shared" si="66"/>
        <v>39843</v>
      </c>
      <c r="H222" s="11">
        <f t="shared" si="67"/>
      </c>
      <c r="I222" s="19">
        <f t="shared" si="68"/>
      </c>
      <c r="J222" s="11">
        <f t="shared" si="69"/>
      </c>
      <c r="L222" s="11">
        <f t="shared" si="70"/>
      </c>
      <c r="M222" s="11">
        <f t="shared" si="71"/>
      </c>
      <c r="N222" s="19">
        <f t="shared" si="72"/>
      </c>
      <c r="O222" s="19">
        <f t="shared" si="73"/>
      </c>
      <c r="P222" s="20">
        <f t="shared" si="74"/>
      </c>
      <c r="Q222" s="11">
        <f t="shared" si="87"/>
      </c>
      <c r="R222" s="21">
        <f t="shared" si="75"/>
      </c>
      <c r="S222" s="22">
        <f t="shared" si="76"/>
      </c>
      <c r="T222" s="21">
        <f t="shared" si="77"/>
      </c>
      <c r="U222" s="11">
        <f t="shared" si="78"/>
      </c>
      <c r="V222" s="11">
        <f t="shared" si="79"/>
      </c>
      <c r="W222" s="22">
        <f t="shared" si="80"/>
      </c>
      <c r="X222" s="22">
        <f t="shared" si="81"/>
      </c>
      <c r="Y222" s="21">
        <f t="shared" si="82"/>
      </c>
      <c r="AA222" s="11">
        <f t="shared" si="83"/>
      </c>
      <c r="AC222" s="21">
        <f t="shared" si="84"/>
      </c>
      <c r="AD222" s="22">
        <f t="shared" si="85"/>
      </c>
      <c r="AE222" s="21">
        <f t="shared" si="86"/>
      </c>
      <c r="AN222" s="19"/>
      <c r="AO222" s="19"/>
    </row>
    <row r="223" spans="2:41" s="11" customFormat="1" ht="12.75">
      <c r="B223" s="15"/>
      <c r="C223" s="16">
        <f>IF(B223="x",COUNTIF($B$5:$B223,"x"),"")</f>
      </c>
      <c r="D223" s="17" t="s">
        <v>251</v>
      </c>
      <c r="E223" s="18">
        <v>39091</v>
      </c>
      <c r="F223" s="18">
        <f t="shared" si="66"/>
        <v>39822</v>
      </c>
      <c r="H223" s="11">
        <f t="shared" si="67"/>
      </c>
      <c r="I223" s="19">
        <f t="shared" si="68"/>
      </c>
      <c r="J223" s="11">
        <f t="shared" si="69"/>
      </c>
      <c r="L223" s="11">
        <f t="shared" si="70"/>
      </c>
      <c r="M223" s="11">
        <f t="shared" si="71"/>
      </c>
      <c r="N223" s="19">
        <f t="shared" si="72"/>
      </c>
      <c r="O223" s="19">
        <f t="shared" si="73"/>
      </c>
      <c r="P223" s="20">
        <f t="shared" si="74"/>
      </c>
      <c r="Q223" s="11">
        <f t="shared" si="87"/>
      </c>
      <c r="R223" s="21">
        <f t="shared" si="75"/>
      </c>
      <c r="S223" s="22">
        <f t="shared" si="76"/>
      </c>
      <c r="T223" s="21">
        <f t="shared" si="77"/>
      </c>
      <c r="U223" s="11">
        <f t="shared" si="78"/>
      </c>
      <c r="V223" s="11">
        <f t="shared" si="79"/>
      </c>
      <c r="W223" s="22">
        <f t="shared" si="80"/>
      </c>
      <c r="X223" s="22">
        <f t="shared" si="81"/>
      </c>
      <c r="Y223" s="21">
        <f t="shared" si="82"/>
      </c>
      <c r="AA223" s="11">
        <f t="shared" si="83"/>
      </c>
      <c r="AC223" s="21">
        <f t="shared" si="84"/>
      </c>
      <c r="AD223" s="22">
        <f t="shared" si="85"/>
      </c>
      <c r="AE223" s="21">
        <f t="shared" si="86"/>
      </c>
      <c r="AN223" s="19"/>
      <c r="AO223" s="19"/>
    </row>
    <row r="224" spans="2:41" s="11" customFormat="1" ht="12.75">
      <c r="B224" s="15"/>
      <c r="C224" s="16">
        <f>IF(B224="x",COUNTIF($B$5:$B224,"x"),"")</f>
      </c>
      <c r="D224" s="17" t="s">
        <v>252</v>
      </c>
      <c r="E224" s="18">
        <v>39234</v>
      </c>
      <c r="F224" s="18">
        <f t="shared" si="66"/>
        <v>39965</v>
      </c>
      <c r="H224" s="11">
        <f t="shared" si="67"/>
      </c>
      <c r="I224" s="19">
        <f t="shared" si="68"/>
      </c>
      <c r="J224" s="11">
        <f t="shared" si="69"/>
      </c>
      <c r="L224" s="11">
        <f t="shared" si="70"/>
      </c>
      <c r="M224" s="11">
        <f t="shared" si="71"/>
      </c>
      <c r="N224" s="19">
        <f t="shared" si="72"/>
      </c>
      <c r="O224" s="19">
        <f t="shared" si="73"/>
      </c>
      <c r="P224" s="20">
        <f t="shared" si="74"/>
      </c>
      <c r="Q224" s="11">
        <f t="shared" si="87"/>
      </c>
      <c r="R224" s="21">
        <f t="shared" si="75"/>
      </c>
      <c r="S224" s="22">
        <f t="shared" si="76"/>
      </c>
      <c r="T224" s="21">
        <f t="shared" si="77"/>
      </c>
      <c r="U224" s="11">
        <f t="shared" si="78"/>
      </c>
      <c r="V224" s="11">
        <f t="shared" si="79"/>
      </c>
      <c r="W224" s="22">
        <f t="shared" si="80"/>
      </c>
      <c r="X224" s="22">
        <f t="shared" si="81"/>
      </c>
      <c r="Y224" s="21">
        <f t="shared" si="82"/>
      </c>
      <c r="AA224" s="11">
        <f t="shared" si="83"/>
      </c>
      <c r="AC224" s="21">
        <f t="shared" si="84"/>
      </c>
      <c r="AD224" s="22">
        <f t="shared" si="85"/>
      </c>
      <c r="AE224" s="21">
        <f t="shared" si="86"/>
      </c>
      <c r="AN224" s="19"/>
      <c r="AO224" s="19"/>
    </row>
    <row r="225" spans="2:41" s="11" customFormat="1" ht="12.75">
      <c r="B225" s="15"/>
      <c r="C225" s="16">
        <f>IF(B225="x",COUNTIF($B$5:$B225,"x"),"")</f>
      </c>
      <c r="D225" s="17" t="s">
        <v>253</v>
      </c>
      <c r="E225" s="18">
        <v>39144</v>
      </c>
      <c r="F225" s="18">
        <f t="shared" si="66"/>
        <v>39875</v>
      </c>
      <c r="H225" s="11">
        <f t="shared" si="67"/>
      </c>
      <c r="I225" s="19">
        <f t="shared" si="68"/>
      </c>
      <c r="J225" s="11">
        <f t="shared" si="69"/>
      </c>
      <c r="L225" s="11">
        <f t="shared" si="70"/>
      </c>
      <c r="M225" s="11">
        <f t="shared" si="71"/>
      </c>
      <c r="N225" s="19">
        <f t="shared" si="72"/>
      </c>
      <c r="O225" s="19">
        <f t="shared" si="73"/>
      </c>
      <c r="P225" s="20">
        <f t="shared" si="74"/>
      </c>
      <c r="Q225" s="11">
        <f t="shared" si="87"/>
      </c>
      <c r="R225" s="21">
        <f t="shared" si="75"/>
      </c>
      <c r="S225" s="22">
        <f t="shared" si="76"/>
      </c>
      <c r="T225" s="21">
        <f t="shared" si="77"/>
      </c>
      <c r="U225" s="11">
        <f t="shared" si="78"/>
      </c>
      <c r="V225" s="11">
        <f t="shared" si="79"/>
      </c>
      <c r="W225" s="22">
        <f t="shared" si="80"/>
      </c>
      <c r="X225" s="22">
        <f t="shared" si="81"/>
      </c>
      <c r="Y225" s="21">
        <f t="shared" si="82"/>
      </c>
      <c r="AA225" s="11">
        <f t="shared" si="83"/>
      </c>
      <c r="AC225" s="21">
        <f t="shared" si="84"/>
      </c>
      <c r="AD225" s="22">
        <f t="shared" si="85"/>
      </c>
      <c r="AE225" s="21">
        <f t="shared" si="86"/>
      </c>
      <c r="AN225" s="19"/>
      <c r="AO225" s="19"/>
    </row>
    <row r="226" spans="2:41" s="11" customFormat="1" ht="12.75">
      <c r="B226" s="15"/>
      <c r="C226" s="16">
        <f>IF(B226="x",COUNTIF($B$5:$B226,"x"),"")</f>
      </c>
      <c r="D226" s="17" t="s">
        <v>254</v>
      </c>
      <c r="E226" s="18">
        <v>39322</v>
      </c>
      <c r="F226" s="18">
        <f t="shared" si="66"/>
        <v>40053</v>
      </c>
      <c r="H226" s="11">
        <f t="shared" si="67"/>
      </c>
      <c r="I226" s="19">
        <f t="shared" si="68"/>
      </c>
      <c r="J226" s="11">
        <f t="shared" si="69"/>
      </c>
      <c r="L226" s="11">
        <f t="shared" si="70"/>
      </c>
      <c r="M226" s="11">
        <f t="shared" si="71"/>
      </c>
      <c r="N226" s="19">
        <f t="shared" si="72"/>
      </c>
      <c r="O226" s="19">
        <f t="shared" si="73"/>
      </c>
      <c r="P226" s="20">
        <f t="shared" si="74"/>
      </c>
      <c r="Q226" s="11">
        <f t="shared" si="87"/>
      </c>
      <c r="R226" s="21">
        <f t="shared" si="75"/>
      </c>
      <c r="S226" s="22">
        <f t="shared" si="76"/>
      </c>
      <c r="T226" s="21">
        <f t="shared" si="77"/>
      </c>
      <c r="U226" s="11">
        <f t="shared" si="78"/>
      </c>
      <c r="V226" s="11">
        <f t="shared" si="79"/>
      </c>
      <c r="W226" s="22">
        <f t="shared" si="80"/>
      </c>
      <c r="X226" s="22">
        <f t="shared" si="81"/>
      </c>
      <c r="Y226" s="21">
        <f t="shared" si="82"/>
      </c>
      <c r="AA226" s="11">
        <f t="shared" si="83"/>
      </c>
      <c r="AC226" s="21">
        <f t="shared" si="84"/>
      </c>
      <c r="AD226" s="22">
        <f t="shared" si="85"/>
      </c>
      <c r="AE226" s="21">
        <f t="shared" si="86"/>
      </c>
      <c r="AN226" s="19"/>
      <c r="AO226" s="19"/>
    </row>
    <row r="227" spans="2:41" s="11" customFormat="1" ht="12.75">
      <c r="B227" s="15"/>
      <c r="C227" s="16">
        <f>IF(B227="x",COUNTIF($B$5:$B227,"x"),"")</f>
      </c>
      <c r="D227" s="17" t="s">
        <v>255</v>
      </c>
      <c r="E227" s="18">
        <v>39239</v>
      </c>
      <c r="F227" s="18">
        <f t="shared" si="66"/>
        <v>39970</v>
      </c>
      <c r="H227" s="11">
        <f t="shared" si="67"/>
      </c>
      <c r="I227" s="19">
        <f t="shared" si="68"/>
      </c>
      <c r="J227" s="11">
        <f t="shared" si="69"/>
      </c>
      <c r="L227" s="11">
        <f t="shared" si="70"/>
      </c>
      <c r="M227" s="11">
        <f t="shared" si="71"/>
      </c>
      <c r="N227" s="19">
        <f t="shared" si="72"/>
      </c>
      <c r="O227" s="19">
        <f t="shared" si="73"/>
      </c>
      <c r="P227" s="20">
        <f t="shared" si="74"/>
      </c>
      <c r="Q227" s="11">
        <f t="shared" si="87"/>
      </c>
      <c r="R227" s="21">
        <f t="shared" si="75"/>
      </c>
      <c r="S227" s="22">
        <f t="shared" si="76"/>
      </c>
      <c r="T227" s="21">
        <f t="shared" si="77"/>
      </c>
      <c r="U227" s="11">
        <f t="shared" si="78"/>
      </c>
      <c r="V227" s="11">
        <f t="shared" si="79"/>
      </c>
      <c r="W227" s="22">
        <f t="shared" si="80"/>
      </c>
      <c r="X227" s="22">
        <f t="shared" si="81"/>
      </c>
      <c r="Y227" s="21">
        <f t="shared" si="82"/>
      </c>
      <c r="AA227" s="11">
        <f t="shared" si="83"/>
      </c>
      <c r="AC227" s="21">
        <f t="shared" si="84"/>
      </c>
      <c r="AD227" s="22">
        <f t="shared" si="85"/>
      </c>
      <c r="AE227" s="21">
        <f t="shared" si="86"/>
      </c>
      <c r="AN227" s="19"/>
      <c r="AO227" s="19"/>
    </row>
    <row r="228" spans="2:41" s="11" customFormat="1" ht="12.75">
      <c r="B228" s="15"/>
      <c r="C228" s="16">
        <f>IF(B228="x",COUNTIF($B$5:$B228,"x"),"")</f>
      </c>
      <c r="D228" s="17" t="s">
        <v>256</v>
      </c>
      <c r="E228" s="18">
        <v>39392</v>
      </c>
      <c r="F228" s="18">
        <f t="shared" si="66"/>
        <v>40123</v>
      </c>
      <c r="H228" s="11">
        <f t="shared" si="67"/>
      </c>
      <c r="I228" s="19">
        <f t="shared" si="68"/>
      </c>
      <c r="J228" s="11">
        <f t="shared" si="69"/>
      </c>
      <c r="L228" s="11">
        <f t="shared" si="70"/>
      </c>
      <c r="M228" s="11">
        <f t="shared" si="71"/>
      </c>
      <c r="N228" s="19">
        <f t="shared" si="72"/>
      </c>
      <c r="O228" s="19">
        <f t="shared" si="73"/>
      </c>
      <c r="P228" s="20">
        <f t="shared" si="74"/>
      </c>
      <c r="Q228" s="11">
        <f t="shared" si="87"/>
      </c>
      <c r="R228" s="21">
        <f t="shared" si="75"/>
      </c>
      <c r="S228" s="22">
        <f t="shared" si="76"/>
      </c>
      <c r="T228" s="21">
        <f t="shared" si="77"/>
      </c>
      <c r="U228" s="11">
        <f t="shared" si="78"/>
      </c>
      <c r="V228" s="11">
        <f t="shared" si="79"/>
      </c>
      <c r="W228" s="22">
        <f t="shared" si="80"/>
      </c>
      <c r="X228" s="22">
        <f t="shared" si="81"/>
      </c>
      <c r="Y228" s="21">
        <f t="shared" si="82"/>
      </c>
      <c r="AA228" s="11">
        <f t="shared" si="83"/>
      </c>
      <c r="AC228" s="21">
        <f t="shared" si="84"/>
      </c>
      <c r="AD228" s="22">
        <f t="shared" si="85"/>
      </c>
      <c r="AE228" s="21">
        <f t="shared" si="86"/>
      </c>
      <c r="AN228" s="19"/>
      <c r="AO228" s="19"/>
    </row>
    <row r="229" spans="2:41" s="11" customFormat="1" ht="12.75">
      <c r="B229" s="15"/>
      <c r="C229" s="16">
        <f>IF(B229="x",COUNTIF($B$5:$B229,"x"),"")</f>
      </c>
      <c r="D229" s="17" t="s">
        <v>257</v>
      </c>
      <c r="E229" s="18">
        <v>39195</v>
      </c>
      <c r="F229" s="18">
        <f t="shared" si="66"/>
        <v>39926</v>
      </c>
      <c r="H229" s="11">
        <f t="shared" si="67"/>
      </c>
      <c r="I229" s="19">
        <f t="shared" si="68"/>
      </c>
      <c r="J229" s="11">
        <f t="shared" si="69"/>
      </c>
      <c r="L229" s="11">
        <f t="shared" si="70"/>
      </c>
      <c r="M229" s="11">
        <f t="shared" si="71"/>
      </c>
      <c r="N229" s="19">
        <f t="shared" si="72"/>
      </c>
      <c r="O229" s="19">
        <f t="shared" si="73"/>
      </c>
      <c r="P229" s="20">
        <f t="shared" si="74"/>
      </c>
      <c r="Q229" s="11">
        <f t="shared" si="87"/>
      </c>
      <c r="R229" s="21">
        <f t="shared" si="75"/>
      </c>
      <c r="S229" s="22">
        <f t="shared" si="76"/>
      </c>
      <c r="T229" s="21">
        <f t="shared" si="77"/>
      </c>
      <c r="U229" s="11">
        <f t="shared" si="78"/>
      </c>
      <c r="V229" s="11">
        <f t="shared" si="79"/>
      </c>
      <c r="W229" s="22">
        <f t="shared" si="80"/>
      </c>
      <c r="X229" s="22">
        <f t="shared" si="81"/>
      </c>
      <c r="Y229" s="21">
        <f t="shared" si="82"/>
      </c>
      <c r="AA229" s="11">
        <f t="shared" si="83"/>
      </c>
      <c r="AC229" s="21">
        <f t="shared" si="84"/>
      </c>
      <c r="AD229" s="22">
        <f t="shared" si="85"/>
      </c>
      <c r="AE229" s="21">
        <f t="shared" si="86"/>
      </c>
      <c r="AN229" s="19"/>
      <c r="AO229" s="19"/>
    </row>
    <row r="230" spans="2:41" s="11" customFormat="1" ht="12.75">
      <c r="B230" s="15"/>
      <c r="C230" s="16">
        <f>IF(B230="x",COUNTIF($B$5:$B230,"x"),"")</f>
      </c>
      <c r="D230" s="17" t="s">
        <v>258</v>
      </c>
      <c r="E230" s="18">
        <v>39252</v>
      </c>
      <c r="F230" s="18">
        <f t="shared" si="66"/>
        <v>39983</v>
      </c>
      <c r="H230" s="11">
        <f t="shared" si="67"/>
      </c>
      <c r="I230" s="19">
        <f t="shared" si="68"/>
      </c>
      <c r="J230" s="11">
        <f t="shared" si="69"/>
      </c>
      <c r="L230" s="11">
        <f t="shared" si="70"/>
      </c>
      <c r="M230" s="11">
        <f t="shared" si="71"/>
      </c>
      <c r="N230" s="19">
        <f t="shared" si="72"/>
      </c>
      <c r="O230" s="19">
        <f t="shared" si="73"/>
      </c>
      <c r="P230" s="20">
        <f t="shared" si="74"/>
      </c>
      <c r="Q230" s="11">
        <f t="shared" si="87"/>
      </c>
      <c r="R230" s="21">
        <f t="shared" si="75"/>
      </c>
      <c r="S230" s="22">
        <f t="shared" si="76"/>
      </c>
      <c r="T230" s="21">
        <f t="shared" si="77"/>
      </c>
      <c r="U230" s="11">
        <f t="shared" si="78"/>
      </c>
      <c r="V230" s="11">
        <f t="shared" si="79"/>
      </c>
      <c r="W230" s="22">
        <f t="shared" si="80"/>
      </c>
      <c r="X230" s="22">
        <f t="shared" si="81"/>
      </c>
      <c r="Y230" s="21">
        <f t="shared" si="82"/>
      </c>
      <c r="AA230" s="11">
        <f t="shared" si="83"/>
      </c>
      <c r="AC230" s="21">
        <f t="shared" si="84"/>
      </c>
      <c r="AD230" s="22">
        <f t="shared" si="85"/>
      </c>
      <c r="AE230" s="21">
        <f t="shared" si="86"/>
      </c>
      <c r="AN230" s="19"/>
      <c r="AO230" s="19"/>
    </row>
    <row r="231" spans="2:41" s="11" customFormat="1" ht="12.75">
      <c r="B231" s="15"/>
      <c r="C231" s="16">
        <f>IF(B231="x",COUNTIF($B$5:$B231,"x"),"")</f>
      </c>
      <c r="D231" s="17" t="s">
        <v>259</v>
      </c>
      <c r="E231" s="18">
        <v>39239</v>
      </c>
      <c r="F231" s="18">
        <f t="shared" si="66"/>
        <v>39970</v>
      </c>
      <c r="H231" s="11">
        <f t="shared" si="67"/>
      </c>
      <c r="I231" s="19">
        <f t="shared" si="68"/>
      </c>
      <c r="J231" s="11">
        <f t="shared" si="69"/>
      </c>
      <c r="L231" s="11">
        <f t="shared" si="70"/>
      </c>
      <c r="M231" s="11">
        <f t="shared" si="71"/>
      </c>
      <c r="N231" s="19">
        <f t="shared" si="72"/>
      </c>
      <c r="O231" s="19">
        <f t="shared" si="73"/>
      </c>
      <c r="P231" s="20">
        <f t="shared" si="74"/>
      </c>
      <c r="Q231" s="11">
        <f t="shared" si="87"/>
      </c>
      <c r="R231" s="21">
        <f t="shared" si="75"/>
      </c>
      <c r="S231" s="22">
        <f t="shared" si="76"/>
      </c>
      <c r="T231" s="21">
        <f t="shared" si="77"/>
      </c>
      <c r="U231" s="11">
        <f t="shared" si="78"/>
      </c>
      <c r="V231" s="11">
        <f t="shared" si="79"/>
      </c>
      <c r="W231" s="22">
        <f t="shared" si="80"/>
      </c>
      <c r="X231" s="22">
        <f t="shared" si="81"/>
      </c>
      <c r="Y231" s="21">
        <f t="shared" si="82"/>
      </c>
      <c r="AA231" s="11">
        <f t="shared" si="83"/>
      </c>
      <c r="AC231" s="21">
        <f t="shared" si="84"/>
      </c>
      <c r="AD231" s="22">
        <f t="shared" si="85"/>
      </c>
      <c r="AE231" s="21">
        <f t="shared" si="86"/>
      </c>
      <c r="AN231" s="19"/>
      <c r="AO231" s="19"/>
    </row>
    <row r="232" spans="2:41" s="11" customFormat="1" ht="12.75">
      <c r="B232" s="15"/>
      <c r="C232" s="16">
        <f>IF(B232="x",COUNTIF($B$5:$B232,"x"),"")</f>
      </c>
      <c r="D232" s="17" t="s">
        <v>260</v>
      </c>
      <c r="E232" s="18">
        <v>39109</v>
      </c>
      <c r="F232" s="18">
        <f t="shared" si="66"/>
        <v>39840</v>
      </c>
      <c r="H232" s="11">
        <f t="shared" si="67"/>
      </c>
      <c r="I232" s="19">
        <f t="shared" si="68"/>
      </c>
      <c r="J232" s="11">
        <f t="shared" si="69"/>
      </c>
      <c r="L232" s="11">
        <f t="shared" si="70"/>
      </c>
      <c r="M232" s="11">
        <f t="shared" si="71"/>
      </c>
      <c r="N232" s="19">
        <f t="shared" si="72"/>
      </c>
      <c r="O232" s="19">
        <f t="shared" si="73"/>
      </c>
      <c r="P232" s="20">
        <f t="shared" si="74"/>
      </c>
      <c r="Q232" s="11">
        <f t="shared" si="87"/>
      </c>
      <c r="R232" s="21">
        <f t="shared" si="75"/>
      </c>
      <c r="S232" s="22">
        <f t="shared" si="76"/>
      </c>
      <c r="T232" s="21">
        <f t="shared" si="77"/>
      </c>
      <c r="U232" s="11">
        <f t="shared" si="78"/>
      </c>
      <c r="V232" s="11">
        <f t="shared" si="79"/>
      </c>
      <c r="W232" s="22">
        <f t="shared" si="80"/>
      </c>
      <c r="X232" s="22">
        <f t="shared" si="81"/>
      </c>
      <c r="Y232" s="21">
        <f t="shared" si="82"/>
      </c>
      <c r="AA232" s="11">
        <f t="shared" si="83"/>
      </c>
      <c r="AC232" s="21">
        <f t="shared" si="84"/>
      </c>
      <c r="AD232" s="22">
        <f t="shared" si="85"/>
      </c>
      <c r="AE232" s="21">
        <f t="shared" si="86"/>
      </c>
      <c r="AN232" s="19"/>
      <c r="AO232" s="19"/>
    </row>
    <row r="233" spans="2:41" s="11" customFormat="1" ht="12.75">
      <c r="B233" s="15"/>
      <c r="C233" s="16">
        <f>IF(B233="x",COUNTIF($B$5:$B233,"x"),"")</f>
      </c>
      <c r="D233" s="17" t="s">
        <v>261</v>
      </c>
      <c r="E233" s="18">
        <v>39109</v>
      </c>
      <c r="F233" s="18">
        <f t="shared" si="66"/>
        <v>39840</v>
      </c>
      <c r="H233" s="11">
        <f t="shared" si="67"/>
      </c>
      <c r="I233" s="19">
        <f t="shared" si="68"/>
      </c>
      <c r="J233" s="11">
        <f t="shared" si="69"/>
      </c>
      <c r="L233" s="11">
        <f t="shared" si="70"/>
      </c>
      <c r="M233" s="11">
        <f t="shared" si="71"/>
      </c>
      <c r="N233" s="19">
        <f t="shared" si="72"/>
      </c>
      <c r="O233" s="19">
        <f t="shared" si="73"/>
      </c>
      <c r="P233" s="20">
        <f t="shared" si="74"/>
      </c>
      <c r="Q233" s="11">
        <f t="shared" si="87"/>
      </c>
      <c r="R233" s="21">
        <f t="shared" si="75"/>
      </c>
      <c r="S233" s="22">
        <f t="shared" si="76"/>
      </c>
      <c r="T233" s="21">
        <f t="shared" si="77"/>
      </c>
      <c r="U233" s="11">
        <f t="shared" si="78"/>
      </c>
      <c r="V233" s="11">
        <f t="shared" si="79"/>
      </c>
      <c r="W233" s="22">
        <f t="shared" si="80"/>
      </c>
      <c r="X233" s="22">
        <f t="shared" si="81"/>
      </c>
      <c r="Y233" s="21">
        <f t="shared" si="82"/>
      </c>
      <c r="AA233" s="11">
        <f t="shared" si="83"/>
      </c>
      <c r="AC233" s="21">
        <f t="shared" si="84"/>
      </c>
      <c r="AD233" s="22">
        <f t="shared" si="85"/>
      </c>
      <c r="AE233" s="21">
        <f t="shared" si="86"/>
      </c>
      <c r="AN233" s="19"/>
      <c r="AO233" s="19"/>
    </row>
    <row r="234" spans="2:41" s="11" customFormat="1" ht="12.75">
      <c r="B234" s="15"/>
      <c r="C234" s="16">
        <f>IF(B234="x",COUNTIF($B$5:$B234,"x"),"")</f>
      </c>
      <c r="D234" s="17" t="s">
        <v>262</v>
      </c>
      <c r="E234" s="18">
        <v>39247</v>
      </c>
      <c r="F234" s="18">
        <f t="shared" si="66"/>
        <v>39978</v>
      </c>
      <c r="H234" s="11">
        <f t="shared" si="67"/>
      </c>
      <c r="I234" s="19">
        <f t="shared" si="68"/>
      </c>
      <c r="J234" s="11">
        <f t="shared" si="69"/>
      </c>
      <c r="L234" s="11">
        <f t="shared" si="70"/>
      </c>
      <c r="M234" s="11">
        <f t="shared" si="71"/>
      </c>
      <c r="N234" s="19">
        <f t="shared" si="72"/>
      </c>
      <c r="O234" s="19">
        <f t="shared" si="73"/>
      </c>
      <c r="P234" s="20">
        <f t="shared" si="74"/>
      </c>
      <c r="Q234" s="11">
        <f t="shared" si="87"/>
      </c>
      <c r="R234" s="21">
        <f t="shared" si="75"/>
      </c>
      <c r="S234" s="22">
        <f t="shared" si="76"/>
      </c>
      <c r="T234" s="21">
        <f t="shared" si="77"/>
      </c>
      <c r="U234" s="11">
        <f t="shared" si="78"/>
      </c>
      <c r="V234" s="11">
        <f t="shared" si="79"/>
      </c>
      <c r="W234" s="22">
        <f t="shared" si="80"/>
      </c>
      <c r="X234" s="22">
        <f t="shared" si="81"/>
      </c>
      <c r="Y234" s="21">
        <f t="shared" si="82"/>
      </c>
      <c r="AA234" s="11">
        <f t="shared" si="83"/>
      </c>
      <c r="AC234" s="21">
        <f t="shared" si="84"/>
      </c>
      <c r="AD234" s="22">
        <f t="shared" si="85"/>
      </c>
      <c r="AE234" s="21">
        <f t="shared" si="86"/>
      </c>
      <c r="AN234" s="19"/>
      <c r="AO234" s="19"/>
    </row>
    <row r="235" spans="2:41" s="11" customFormat="1" ht="12.75">
      <c r="B235" s="15"/>
      <c r="C235" s="16">
        <f>IF(B235="x",COUNTIF($B$5:$B235,"x"),"")</f>
      </c>
      <c r="D235" s="17" t="s">
        <v>263</v>
      </c>
      <c r="E235" s="18">
        <v>39216</v>
      </c>
      <c r="F235" s="18">
        <f t="shared" si="66"/>
        <v>39947</v>
      </c>
      <c r="H235" s="11">
        <f t="shared" si="67"/>
      </c>
      <c r="I235" s="19">
        <f t="shared" si="68"/>
      </c>
      <c r="J235" s="11">
        <f t="shared" si="69"/>
      </c>
      <c r="L235" s="11">
        <f t="shared" si="70"/>
      </c>
      <c r="M235" s="11">
        <f t="shared" si="71"/>
      </c>
      <c r="N235" s="19">
        <f t="shared" si="72"/>
      </c>
      <c r="O235" s="19">
        <f t="shared" si="73"/>
      </c>
      <c r="P235" s="20">
        <f t="shared" si="74"/>
      </c>
      <c r="Q235" s="11">
        <f t="shared" si="87"/>
      </c>
      <c r="R235" s="21">
        <f t="shared" si="75"/>
      </c>
      <c r="S235" s="22">
        <f t="shared" si="76"/>
      </c>
      <c r="T235" s="21">
        <f t="shared" si="77"/>
      </c>
      <c r="U235" s="11">
        <f t="shared" si="78"/>
      </c>
      <c r="V235" s="11">
        <f t="shared" si="79"/>
      </c>
      <c r="W235" s="22">
        <f t="shared" si="80"/>
      </c>
      <c r="X235" s="22">
        <f t="shared" si="81"/>
      </c>
      <c r="Y235" s="21">
        <f t="shared" si="82"/>
      </c>
      <c r="AA235" s="11">
        <f t="shared" si="83"/>
      </c>
      <c r="AC235" s="21">
        <f t="shared" si="84"/>
      </c>
      <c r="AD235" s="22">
        <f t="shared" si="85"/>
      </c>
      <c r="AE235" s="21">
        <f t="shared" si="86"/>
      </c>
      <c r="AN235" s="19"/>
      <c r="AO235" s="19"/>
    </row>
    <row r="236" spans="2:41" s="11" customFormat="1" ht="12.75">
      <c r="B236" s="15"/>
      <c r="C236" s="16">
        <f>IF(B236="x",COUNTIF($B$5:$B236,"x"),"")</f>
      </c>
      <c r="D236" s="17" t="s">
        <v>264</v>
      </c>
      <c r="E236" s="18">
        <v>39216</v>
      </c>
      <c r="F236" s="18">
        <f t="shared" si="66"/>
        <v>39947</v>
      </c>
      <c r="H236" s="11">
        <f t="shared" si="67"/>
      </c>
      <c r="I236" s="19">
        <f t="shared" si="68"/>
      </c>
      <c r="J236" s="11">
        <f t="shared" si="69"/>
      </c>
      <c r="L236" s="11">
        <f t="shared" si="70"/>
      </c>
      <c r="M236" s="11">
        <f t="shared" si="71"/>
      </c>
      <c r="N236" s="19">
        <f t="shared" si="72"/>
      </c>
      <c r="O236" s="19">
        <f t="shared" si="73"/>
      </c>
      <c r="P236" s="20">
        <f t="shared" si="74"/>
      </c>
      <c r="Q236" s="11">
        <f t="shared" si="87"/>
      </c>
      <c r="R236" s="21">
        <f t="shared" si="75"/>
      </c>
      <c r="S236" s="22">
        <f t="shared" si="76"/>
      </c>
      <c r="T236" s="21">
        <f t="shared" si="77"/>
      </c>
      <c r="U236" s="11">
        <f t="shared" si="78"/>
      </c>
      <c r="V236" s="11">
        <f t="shared" si="79"/>
      </c>
      <c r="W236" s="22">
        <f t="shared" si="80"/>
      </c>
      <c r="X236" s="22">
        <f t="shared" si="81"/>
      </c>
      <c r="Y236" s="21">
        <f t="shared" si="82"/>
      </c>
      <c r="AA236" s="11">
        <f t="shared" si="83"/>
      </c>
      <c r="AC236" s="21">
        <f t="shared" si="84"/>
      </c>
      <c r="AD236" s="22">
        <f t="shared" si="85"/>
      </c>
      <c r="AE236" s="21">
        <f t="shared" si="86"/>
      </c>
      <c r="AN236" s="19"/>
      <c r="AO236" s="19"/>
    </row>
    <row r="237" spans="2:41" s="11" customFormat="1" ht="12.75">
      <c r="B237" s="15"/>
      <c r="C237" s="16">
        <f>IF(B237="x",COUNTIF($B$5:$B237,"x"),"")</f>
      </c>
      <c r="D237" s="17" t="s">
        <v>265</v>
      </c>
      <c r="E237" s="18">
        <v>39323</v>
      </c>
      <c r="F237" s="18">
        <f t="shared" si="66"/>
        <v>40054</v>
      </c>
      <c r="H237" s="11">
        <f t="shared" si="67"/>
      </c>
      <c r="I237" s="19">
        <f t="shared" si="68"/>
      </c>
      <c r="J237" s="11">
        <f t="shared" si="69"/>
      </c>
      <c r="L237" s="11">
        <f t="shared" si="70"/>
      </c>
      <c r="M237" s="11">
        <f t="shared" si="71"/>
      </c>
      <c r="N237" s="19">
        <f t="shared" si="72"/>
      </c>
      <c r="O237" s="19">
        <f t="shared" si="73"/>
      </c>
      <c r="P237" s="20">
        <f t="shared" si="74"/>
      </c>
      <c r="Q237" s="11">
        <f t="shared" si="87"/>
      </c>
      <c r="R237" s="21">
        <f t="shared" si="75"/>
      </c>
      <c r="S237" s="22">
        <f t="shared" si="76"/>
      </c>
      <c r="T237" s="21">
        <f t="shared" si="77"/>
      </c>
      <c r="U237" s="11">
        <f t="shared" si="78"/>
      </c>
      <c r="V237" s="11">
        <f t="shared" si="79"/>
      </c>
      <c r="W237" s="22">
        <f t="shared" si="80"/>
      </c>
      <c r="X237" s="22">
        <f t="shared" si="81"/>
      </c>
      <c r="Y237" s="21">
        <f t="shared" si="82"/>
      </c>
      <c r="AA237" s="11">
        <f t="shared" si="83"/>
      </c>
      <c r="AC237" s="21">
        <f t="shared" si="84"/>
      </c>
      <c r="AD237" s="22">
        <f t="shared" si="85"/>
      </c>
      <c r="AE237" s="21">
        <f t="shared" si="86"/>
      </c>
      <c r="AN237" s="19"/>
      <c r="AO237" s="19"/>
    </row>
    <row r="238" spans="2:41" s="11" customFormat="1" ht="12.75">
      <c r="B238" s="15"/>
      <c r="C238" s="16">
        <f>IF(B238="x",COUNTIF($B$5:$B238,"x"),"")</f>
      </c>
      <c r="D238" s="17" t="s">
        <v>266</v>
      </c>
      <c r="E238" s="18">
        <v>39087</v>
      </c>
      <c r="F238" s="18">
        <f t="shared" si="66"/>
        <v>39818</v>
      </c>
      <c r="H238" s="11">
        <f t="shared" si="67"/>
      </c>
      <c r="I238" s="19">
        <f t="shared" si="68"/>
      </c>
      <c r="J238" s="11">
        <f t="shared" si="69"/>
      </c>
      <c r="L238" s="11">
        <f t="shared" si="70"/>
      </c>
      <c r="M238" s="11">
        <f t="shared" si="71"/>
      </c>
      <c r="N238" s="19">
        <f t="shared" si="72"/>
      </c>
      <c r="O238" s="19">
        <f t="shared" si="73"/>
      </c>
      <c r="P238" s="20">
        <f t="shared" si="74"/>
      </c>
      <c r="Q238" s="11">
        <f t="shared" si="87"/>
      </c>
      <c r="R238" s="21">
        <f t="shared" si="75"/>
      </c>
      <c r="S238" s="22">
        <f t="shared" si="76"/>
      </c>
      <c r="T238" s="21">
        <f t="shared" si="77"/>
      </c>
      <c r="U238" s="11">
        <f t="shared" si="78"/>
      </c>
      <c r="V238" s="11">
        <f t="shared" si="79"/>
      </c>
      <c r="W238" s="22">
        <f t="shared" si="80"/>
      </c>
      <c r="X238" s="22">
        <f t="shared" si="81"/>
      </c>
      <c r="Y238" s="21">
        <f t="shared" si="82"/>
      </c>
      <c r="AA238" s="11">
        <f t="shared" si="83"/>
      </c>
      <c r="AC238" s="21">
        <f t="shared" si="84"/>
      </c>
      <c r="AD238" s="22">
        <f t="shared" si="85"/>
      </c>
      <c r="AE238" s="21">
        <f t="shared" si="86"/>
      </c>
      <c r="AN238" s="19"/>
      <c r="AO238" s="19"/>
    </row>
    <row r="239" spans="2:41" s="11" customFormat="1" ht="12.75">
      <c r="B239" s="15"/>
      <c r="C239" s="16">
        <f>IF(B239="x",COUNTIF($B$5:$B239,"x"),"")</f>
      </c>
      <c r="D239" s="17" t="s">
        <v>267</v>
      </c>
      <c r="E239" s="18">
        <v>39087</v>
      </c>
      <c r="F239" s="18">
        <f t="shared" si="66"/>
        <v>39818</v>
      </c>
      <c r="H239" s="11">
        <f t="shared" si="67"/>
      </c>
      <c r="I239" s="19">
        <f t="shared" si="68"/>
      </c>
      <c r="J239" s="11">
        <f t="shared" si="69"/>
      </c>
      <c r="L239" s="11">
        <f t="shared" si="70"/>
      </c>
      <c r="M239" s="11">
        <f t="shared" si="71"/>
      </c>
      <c r="N239" s="19">
        <f t="shared" si="72"/>
      </c>
      <c r="O239" s="19">
        <f t="shared" si="73"/>
      </c>
      <c r="P239" s="20">
        <f t="shared" si="74"/>
      </c>
      <c r="Q239" s="11">
        <f t="shared" si="87"/>
      </c>
      <c r="R239" s="21">
        <f t="shared" si="75"/>
      </c>
      <c r="S239" s="22">
        <f t="shared" si="76"/>
      </c>
      <c r="T239" s="21">
        <f t="shared" si="77"/>
      </c>
      <c r="U239" s="11">
        <f t="shared" si="78"/>
      </c>
      <c r="V239" s="11">
        <f t="shared" si="79"/>
      </c>
      <c r="W239" s="22">
        <f t="shared" si="80"/>
      </c>
      <c r="X239" s="22">
        <f t="shared" si="81"/>
      </c>
      <c r="Y239" s="21">
        <f t="shared" si="82"/>
      </c>
      <c r="AA239" s="11">
        <f t="shared" si="83"/>
      </c>
      <c r="AC239" s="21">
        <f t="shared" si="84"/>
      </c>
      <c r="AD239" s="22">
        <f t="shared" si="85"/>
      </c>
      <c r="AE239" s="21">
        <f t="shared" si="86"/>
      </c>
      <c r="AN239" s="19"/>
      <c r="AO239" s="19"/>
    </row>
    <row r="240" spans="2:41" s="11" customFormat="1" ht="12.75">
      <c r="B240" s="15"/>
      <c r="C240" s="16">
        <f>IF(B240="x",COUNTIF($B$5:$B240,"x"),"")</f>
      </c>
      <c r="D240" s="17" t="s">
        <v>268</v>
      </c>
      <c r="E240" s="18">
        <v>39323</v>
      </c>
      <c r="F240" s="18">
        <f t="shared" si="66"/>
        <v>40054</v>
      </c>
      <c r="H240" s="11">
        <f t="shared" si="67"/>
      </c>
      <c r="I240" s="19">
        <f t="shared" si="68"/>
      </c>
      <c r="J240" s="11">
        <f t="shared" si="69"/>
      </c>
      <c r="L240" s="11">
        <f t="shared" si="70"/>
      </c>
      <c r="M240" s="11">
        <f t="shared" si="71"/>
      </c>
      <c r="N240" s="19">
        <f t="shared" si="72"/>
      </c>
      <c r="O240" s="19">
        <f t="shared" si="73"/>
      </c>
      <c r="P240" s="20">
        <f t="shared" si="74"/>
      </c>
      <c r="Q240" s="11">
        <f t="shared" si="87"/>
      </c>
      <c r="R240" s="21">
        <f t="shared" si="75"/>
      </c>
      <c r="S240" s="22">
        <f t="shared" si="76"/>
      </c>
      <c r="T240" s="21">
        <f t="shared" si="77"/>
      </c>
      <c r="U240" s="11">
        <f t="shared" si="78"/>
      </c>
      <c r="V240" s="11">
        <f t="shared" si="79"/>
      </c>
      <c r="W240" s="22">
        <f t="shared" si="80"/>
      </c>
      <c r="X240" s="22">
        <f t="shared" si="81"/>
      </c>
      <c r="Y240" s="21">
        <f t="shared" si="82"/>
      </c>
      <c r="AA240" s="11">
        <f t="shared" si="83"/>
      </c>
      <c r="AC240" s="21">
        <f t="shared" si="84"/>
      </c>
      <c r="AD240" s="22">
        <f t="shared" si="85"/>
      </c>
      <c r="AE240" s="21">
        <f t="shared" si="86"/>
      </c>
      <c r="AN240" s="19"/>
      <c r="AO240" s="19"/>
    </row>
    <row r="241" spans="2:41" s="11" customFormat="1" ht="12.75">
      <c r="B241" s="15"/>
      <c r="C241" s="16">
        <f>IF(B241="x",COUNTIF($B$5:$B241,"x"),"")</f>
      </c>
      <c r="D241" s="17" t="s">
        <v>269</v>
      </c>
      <c r="E241" s="18">
        <v>39173</v>
      </c>
      <c r="F241" s="18">
        <f t="shared" si="66"/>
        <v>39904</v>
      </c>
      <c r="H241" s="11">
        <f t="shared" si="67"/>
      </c>
      <c r="I241" s="19">
        <f t="shared" si="68"/>
      </c>
      <c r="J241" s="11">
        <f t="shared" si="69"/>
      </c>
      <c r="L241" s="11">
        <f t="shared" si="70"/>
      </c>
      <c r="M241" s="11">
        <f t="shared" si="71"/>
      </c>
      <c r="N241" s="19">
        <f t="shared" si="72"/>
      </c>
      <c r="O241" s="19">
        <f t="shared" si="73"/>
      </c>
      <c r="P241" s="20">
        <f t="shared" si="74"/>
      </c>
      <c r="Q241" s="11">
        <f t="shared" si="87"/>
      </c>
      <c r="R241" s="21">
        <f t="shared" si="75"/>
      </c>
      <c r="S241" s="22">
        <f t="shared" si="76"/>
      </c>
      <c r="T241" s="21">
        <f t="shared" si="77"/>
      </c>
      <c r="U241" s="11">
        <f t="shared" si="78"/>
      </c>
      <c r="V241" s="11">
        <f t="shared" si="79"/>
      </c>
      <c r="W241" s="22">
        <f t="shared" si="80"/>
      </c>
      <c r="X241" s="22">
        <f t="shared" si="81"/>
      </c>
      <c r="Y241" s="21">
        <f t="shared" si="82"/>
      </c>
      <c r="AA241" s="11">
        <f t="shared" si="83"/>
      </c>
      <c r="AC241" s="21">
        <f t="shared" si="84"/>
      </c>
      <c r="AD241" s="22">
        <f t="shared" si="85"/>
      </c>
      <c r="AE241" s="21">
        <f t="shared" si="86"/>
      </c>
      <c r="AN241" s="19"/>
      <c r="AO241" s="19"/>
    </row>
    <row r="242" spans="2:41" s="11" customFormat="1" ht="12.75">
      <c r="B242" s="15"/>
      <c r="C242" s="16">
        <f>IF(B242="x",COUNTIF($B$5:$B242,"x"),"")</f>
      </c>
      <c r="D242" s="17" t="s">
        <v>270</v>
      </c>
      <c r="E242" s="18">
        <v>39365</v>
      </c>
      <c r="F242" s="18">
        <f t="shared" si="66"/>
        <v>40096</v>
      </c>
      <c r="H242" s="11">
        <f t="shared" si="67"/>
      </c>
      <c r="I242" s="19">
        <f t="shared" si="68"/>
      </c>
      <c r="J242" s="11">
        <f t="shared" si="69"/>
      </c>
      <c r="L242" s="11">
        <f t="shared" si="70"/>
      </c>
      <c r="M242" s="11">
        <f t="shared" si="71"/>
      </c>
      <c r="N242" s="19">
        <f t="shared" si="72"/>
      </c>
      <c r="O242" s="19">
        <f t="shared" si="73"/>
      </c>
      <c r="P242" s="20">
        <f t="shared" si="74"/>
      </c>
      <c r="Q242" s="11">
        <f t="shared" si="87"/>
      </c>
      <c r="R242" s="21">
        <f t="shared" si="75"/>
      </c>
      <c r="S242" s="22">
        <f t="shared" si="76"/>
      </c>
      <c r="T242" s="21">
        <f t="shared" si="77"/>
      </c>
      <c r="U242" s="11">
        <f t="shared" si="78"/>
      </c>
      <c r="V242" s="11">
        <f t="shared" si="79"/>
      </c>
      <c r="W242" s="22">
        <f t="shared" si="80"/>
      </c>
      <c r="X242" s="22">
        <f t="shared" si="81"/>
      </c>
      <c r="Y242" s="21">
        <f t="shared" si="82"/>
      </c>
      <c r="AA242" s="11">
        <f t="shared" si="83"/>
      </c>
      <c r="AC242" s="21">
        <f t="shared" si="84"/>
      </c>
      <c r="AD242" s="22">
        <f t="shared" si="85"/>
      </c>
      <c r="AE242" s="21">
        <f t="shared" si="86"/>
      </c>
      <c r="AN242" s="19"/>
      <c r="AO242" s="19"/>
    </row>
    <row r="243" spans="2:41" s="11" customFormat="1" ht="12.75">
      <c r="B243" s="15"/>
      <c r="C243" s="16">
        <f>IF(B243="x",COUNTIF($B$5:$B243,"x"),"")</f>
      </c>
      <c r="D243" s="17" t="s">
        <v>271</v>
      </c>
      <c r="E243" s="18">
        <v>39365</v>
      </c>
      <c r="F243" s="18">
        <f t="shared" si="66"/>
        <v>40096</v>
      </c>
      <c r="H243" s="11">
        <f t="shared" si="67"/>
      </c>
      <c r="I243" s="19">
        <f t="shared" si="68"/>
      </c>
      <c r="J243" s="11">
        <f t="shared" si="69"/>
      </c>
      <c r="L243" s="11">
        <f t="shared" si="70"/>
      </c>
      <c r="M243" s="11">
        <f t="shared" si="71"/>
      </c>
      <c r="N243" s="19">
        <f t="shared" si="72"/>
      </c>
      <c r="O243" s="19">
        <f t="shared" si="73"/>
      </c>
      <c r="P243" s="20">
        <f t="shared" si="74"/>
      </c>
      <c r="Q243" s="11">
        <f t="shared" si="87"/>
      </c>
      <c r="R243" s="21">
        <f t="shared" si="75"/>
      </c>
      <c r="S243" s="22">
        <f t="shared" si="76"/>
      </c>
      <c r="T243" s="21">
        <f t="shared" si="77"/>
      </c>
      <c r="U243" s="11">
        <f t="shared" si="78"/>
      </c>
      <c r="V243" s="11">
        <f t="shared" si="79"/>
      </c>
      <c r="W243" s="22">
        <f t="shared" si="80"/>
      </c>
      <c r="X243" s="22">
        <f t="shared" si="81"/>
      </c>
      <c r="Y243" s="21">
        <f t="shared" si="82"/>
      </c>
      <c r="AA243" s="11">
        <f t="shared" si="83"/>
      </c>
      <c r="AC243" s="21">
        <f t="shared" si="84"/>
      </c>
      <c r="AD243" s="22">
        <f t="shared" si="85"/>
      </c>
      <c r="AE243" s="21">
        <f t="shared" si="86"/>
      </c>
      <c r="AN243" s="19"/>
      <c r="AO243" s="19"/>
    </row>
    <row r="244" spans="2:41" s="11" customFormat="1" ht="12.75">
      <c r="B244" s="15"/>
      <c r="C244" s="16">
        <f>IF(B244="x",COUNTIF($B$5:$B244,"x"),"")</f>
      </c>
      <c r="D244" s="17" t="s">
        <v>272</v>
      </c>
      <c r="E244" s="18">
        <v>39370</v>
      </c>
      <c r="F244" s="18">
        <f t="shared" si="66"/>
        <v>40101</v>
      </c>
      <c r="H244" s="11">
        <f t="shared" si="67"/>
      </c>
      <c r="I244" s="19">
        <f t="shared" si="68"/>
      </c>
      <c r="J244" s="11">
        <f t="shared" si="69"/>
      </c>
      <c r="L244" s="11">
        <f t="shared" si="70"/>
      </c>
      <c r="M244" s="11">
        <f t="shared" si="71"/>
      </c>
      <c r="N244" s="19">
        <f t="shared" si="72"/>
      </c>
      <c r="O244" s="19">
        <f t="shared" si="73"/>
      </c>
      <c r="P244" s="20">
        <f t="shared" si="74"/>
      </c>
      <c r="Q244" s="11">
        <f t="shared" si="87"/>
      </c>
      <c r="R244" s="21">
        <f t="shared" si="75"/>
      </c>
      <c r="S244" s="22">
        <f t="shared" si="76"/>
      </c>
      <c r="T244" s="21">
        <f t="shared" si="77"/>
      </c>
      <c r="U244" s="11">
        <f t="shared" si="78"/>
      </c>
      <c r="V244" s="11">
        <f t="shared" si="79"/>
      </c>
      <c r="W244" s="22">
        <f t="shared" si="80"/>
      </c>
      <c r="X244" s="22">
        <f t="shared" si="81"/>
      </c>
      <c r="Y244" s="21">
        <f t="shared" si="82"/>
      </c>
      <c r="AA244" s="11">
        <f t="shared" si="83"/>
      </c>
      <c r="AC244" s="21">
        <f t="shared" si="84"/>
      </c>
      <c r="AD244" s="22">
        <f t="shared" si="85"/>
      </c>
      <c r="AE244" s="21">
        <f t="shared" si="86"/>
      </c>
      <c r="AN244" s="19"/>
      <c r="AO244" s="19"/>
    </row>
    <row r="245" spans="2:41" s="11" customFormat="1" ht="12.75">
      <c r="B245" s="15"/>
      <c r="C245" s="16">
        <f>IF(B245="x",COUNTIF($B$5:$B245,"x"),"")</f>
      </c>
      <c r="D245" s="17" t="s">
        <v>273</v>
      </c>
      <c r="E245" s="18">
        <v>39330</v>
      </c>
      <c r="F245" s="18">
        <f t="shared" si="66"/>
        <v>40061</v>
      </c>
      <c r="H245" s="11">
        <f t="shared" si="67"/>
      </c>
      <c r="I245" s="19">
        <f t="shared" si="68"/>
      </c>
      <c r="J245" s="11">
        <f t="shared" si="69"/>
      </c>
      <c r="L245" s="11">
        <f t="shared" si="70"/>
      </c>
      <c r="M245" s="11">
        <f t="shared" si="71"/>
      </c>
      <c r="N245" s="19">
        <f t="shared" si="72"/>
      </c>
      <c r="O245" s="19">
        <f t="shared" si="73"/>
      </c>
      <c r="P245" s="20">
        <f t="shared" si="74"/>
      </c>
      <c r="Q245" s="11">
        <f t="shared" si="87"/>
      </c>
      <c r="R245" s="21">
        <f t="shared" si="75"/>
      </c>
      <c r="S245" s="22">
        <f t="shared" si="76"/>
      </c>
      <c r="T245" s="21">
        <f t="shared" si="77"/>
      </c>
      <c r="U245" s="11">
        <f t="shared" si="78"/>
      </c>
      <c r="V245" s="11">
        <f t="shared" si="79"/>
      </c>
      <c r="W245" s="22">
        <f t="shared" si="80"/>
      </c>
      <c r="X245" s="22">
        <f t="shared" si="81"/>
      </c>
      <c r="Y245" s="21">
        <f t="shared" si="82"/>
      </c>
      <c r="AA245" s="11">
        <f t="shared" si="83"/>
      </c>
      <c r="AC245" s="21">
        <f t="shared" si="84"/>
      </c>
      <c r="AD245" s="22">
        <f t="shared" si="85"/>
      </c>
      <c r="AE245" s="21">
        <f t="shared" si="86"/>
      </c>
      <c r="AN245" s="19"/>
      <c r="AO245" s="19"/>
    </row>
    <row r="246" spans="2:41" s="11" customFormat="1" ht="12.75">
      <c r="B246" s="15"/>
      <c r="C246" s="16">
        <f>IF(B246="x",COUNTIF($B$5:$B246,"x"),"")</f>
      </c>
      <c r="D246" s="17" t="s">
        <v>274</v>
      </c>
      <c r="E246" s="18">
        <v>39294</v>
      </c>
      <c r="F246" s="18">
        <f t="shared" si="66"/>
        <v>40025</v>
      </c>
      <c r="H246" s="11">
        <f t="shared" si="67"/>
      </c>
      <c r="I246" s="19">
        <f t="shared" si="68"/>
      </c>
      <c r="J246" s="11">
        <f t="shared" si="69"/>
      </c>
      <c r="L246" s="11">
        <f t="shared" si="70"/>
      </c>
      <c r="M246" s="11">
        <f t="shared" si="71"/>
      </c>
      <c r="N246" s="19">
        <f t="shared" si="72"/>
      </c>
      <c r="O246" s="19">
        <f t="shared" si="73"/>
      </c>
      <c r="P246" s="20">
        <f t="shared" si="74"/>
      </c>
      <c r="Q246" s="11">
        <f t="shared" si="87"/>
      </c>
      <c r="R246" s="21">
        <f t="shared" si="75"/>
      </c>
      <c r="S246" s="22">
        <f t="shared" si="76"/>
      </c>
      <c r="T246" s="21">
        <f t="shared" si="77"/>
      </c>
      <c r="U246" s="11">
        <f t="shared" si="78"/>
      </c>
      <c r="V246" s="11">
        <f t="shared" si="79"/>
      </c>
      <c r="W246" s="22">
        <f t="shared" si="80"/>
      </c>
      <c r="X246" s="22">
        <f t="shared" si="81"/>
      </c>
      <c r="Y246" s="21">
        <f t="shared" si="82"/>
      </c>
      <c r="AA246" s="11">
        <f t="shared" si="83"/>
      </c>
      <c r="AC246" s="21">
        <f t="shared" si="84"/>
      </c>
      <c r="AD246" s="22">
        <f t="shared" si="85"/>
      </c>
      <c r="AE246" s="21">
        <f t="shared" si="86"/>
      </c>
      <c r="AN246" s="19"/>
      <c r="AO246" s="19"/>
    </row>
    <row r="247" spans="2:41" s="11" customFormat="1" ht="12.75">
      <c r="B247" s="15"/>
      <c r="C247" s="16">
        <f>IF(B247="x",COUNTIF($B$5:$B247,"x"),"")</f>
      </c>
      <c r="D247" s="17" t="s">
        <v>275</v>
      </c>
      <c r="E247" s="18">
        <v>39407</v>
      </c>
      <c r="F247" s="18">
        <f t="shared" si="66"/>
        <v>40138</v>
      </c>
      <c r="H247" s="11">
        <f t="shared" si="67"/>
      </c>
      <c r="I247" s="19">
        <f t="shared" si="68"/>
      </c>
      <c r="J247" s="11">
        <f t="shared" si="69"/>
      </c>
      <c r="L247" s="11">
        <f t="shared" si="70"/>
      </c>
      <c r="M247" s="11">
        <f t="shared" si="71"/>
      </c>
      <c r="N247" s="19">
        <f t="shared" si="72"/>
      </c>
      <c r="O247" s="19">
        <f t="shared" si="73"/>
      </c>
      <c r="P247" s="20">
        <f t="shared" si="74"/>
      </c>
      <c r="Q247" s="11">
        <f t="shared" si="87"/>
      </c>
      <c r="R247" s="21">
        <f t="shared" si="75"/>
      </c>
      <c r="S247" s="22">
        <f t="shared" si="76"/>
      </c>
      <c r="T247" s="21">
        <f t="shared" si="77"/>
      </c>
      <c r="U247" s="11">
        <f t="shared" si="78"/>
      </c>
      <c r="V247" s="11">
        <f t="shared" si="79"/>
      </c>
      <c r="W247" s="22">
        <f t="shared" si="80"/>
      </c>
      <c r="X247" s="22">
        <f t="shared" si="81"/>
      </c>
      <c r="Y247" s="21">
        <f t="shared" si="82"/>
      </c>
      <c r="AA247" s="11">
        <f t="shared" si="83"/>
      </c>
      <c r="AC247" s="21">
        <f t="shared" si="84"/>
      </c>
      <c r="AD247" s="22">
        <f t="shared" si="85"/>
      </c>
      <c r="AE247" s="21">
        <f t="shared" si="86"/>
      </c>
      <c r="AN247" s="19"/>
      <c r="AO247" s="19"/>
    </row>
    <row r="248" spans="2:41" s="11" customFormat="1" ht="12.75">
      <c r="B248" s="15"/>
      <c r="C248" s="16">
        <f>IF(B248="x",COUNTIF($B$5:$B248,"x"),"")</f>
      </c>
      <c r="D248" s="17" t="s">
        <v>276</v>
      </c>
      <c r="E248" s="18">
        <v>39355</v>
      </c>
      <c r="F248" s="18">
        <f t="shared" si="66"/>
        <v>40086</v>
      </c>
      <c r="H248" s="11">
        <f t="shared" si="67"/>
      </c>
      <c r="I248" s="19">
        <f t="shared" si="68"/>
      </c>
      <c r="J248" s="11">
        <f t="shared" si="69"/>
      </c>
      <c r="L248" s="11">
        <f t="shared" si="70"/>
      </c>
      <c r="M248" s="11">
        <f t="shared" si="71"/>
      </c>
      <c r="N248" s="19">
        <f t="shared" si="72"/>
      </c>
      <c r="O248" s="19">
        <f t="shared" si="73"/>
      </c>
      <c r="P248" s="20">
        <f t="shared" si="74"/>
      </c>
      <c r="Q248" s="11">
        <f t="shared" si="87"/>
      </c>
      <c r="R248" s="21">
        <f t="shared" si="75"/>
      </c>
      <c r="S248" s="22">
        <f t="shared" si="76"/>
      </c>
      <c r="T248" s="21">
        <f t="shared" si="77"/>
      </c>
      <c r="U248" s="11">
        <f t="shared" si="78"/>
      </c>
      <c r="V248" s="11">
        <f t="shared" si="79"/>
      </c>
      <c r="W248" s="22">
        <f t="shared" si="80"/>
      </c>
      <c r="X248" s="22">
        <f t="shared" si="81"/>
      </c>
      <c r="Y248" s="21">
        <f t="shared" si="82"/>
      </c>
      <c r="AA248" s="11">
        <f t="shared" si="83"/>
      </c>
      <c r="AC248" s="21">
        <f t="shared" si="84"/>
      </c>
      <c r="AD248" s="22">
        <f t="shared" si="85"/>
      </c>
      <c r="AE248" s="21">
        <f t="shared" si="86"/>
      </c>
      <c r="AN248" s="19"/>
      <c r="AO248" s="19"/>
    </row>
    <row r="249" spans="2:41" s="11" customFormat="1" ht="12.75">
      <c r="B249" s="15"/>
      <c r="C249" s="16">
        <f>IF(B249="x",COUNTIF($B$5:$B249,"x"),"")</f>
      </c>
      <c r="D249" s="17" t="s">
        <v>277</v>
      </c>
      <c r="E249" s="18">
        <v>39098</v>
      </c>
      <c r="F249" s="18">
        <f t="shared" si="66"/>
        <v>39829</v>
      </c>
      <c r="H249" s="11">
        <f t="shared" si="67"/>
      </c>
      <c r="I249" s="19">
        <f t="shared" si="68"/>
      </c>
      <c r="J249" s="11">
        <f t="shared" si="69"/>
      </c>
      <c r="L249" s="11">
        <f t="shared" si="70"/>
      </c>
      <c r="M249" s="11">
        <f t="shared" si="71"/>
      </c>
      <c r="N249" s="19">
        <f t="shared" si="72"/>
      </c>
      <c r="O249" s="19">
        <f t="shared" si="73"/>
      </c>
      <c r="P249" s="20">
        <f t="shared" si="74"/>
      </c>
      <c r="Q249" s="11">
        <f t="shared" si="87"/>
      </c>
      <c r="R249" s="21">
        <f t="shared" si="75"/>
      </c>
      <c r="S249" s="22">
        <f t="shared" si="76"/>
      </c>
      <c r="T249" s="21">
        <f t="shared" si="77"/>
      </c>
      <c r="U249" s="11">
        <f t="shared" si="78"/>
      </c>
      <c r="V249" s="11">
        <f t="shared" si="79"/>
      </c>
      <c r="W249" s="22">
        <f t="shared" si="80"/>
      </c>
      <c r="X249" s="22">
        <f t="shared" si="81"/>
      </c>
      <c r="Y249" s="21">
        <f t="shared" si="82"/>
      </c>
      <c r="AA249" s="11">
        <f t="shared" si="83"/>
      </c>
      <c r="AC249" s="21">
        <f t="shared" si="84"/>
      </c>
      <c r="AD249" s="22">
        <f t="shared" si="85"/>
      </c>
      <c r="AE249" s="21">
        <f t="shared" si="86"/>
      </c>
      <c r="AN249" s="19"/>
      <c r="AO249" s="19"/>
    </row>
    <row r="250" spans="2:41" s="11" customFormat="1" ht="12.75">
      <c r="B250" s="15"/>
      <c r="C250" s="16">
        <f>IF(B250="x",COUNTIF($B$5:$B250,"x"),"")</f>
      </c>
      <c r="D250" s="17" t="s">
        <v>278</v>
      </c>
      <c r="E250" s="18">
        <v>39178</v>
      </c>
      <c r="F250" s="18">
        <f t="shared" si="66"/>
        <v>39909</v>
      </c>
      <c r="H250" s="11">
        <f t="shared" si="67"/>
      </c>
      <c r="I250" s="19">
        <f t="shared" si="68"/>
      </c>
      <c r="J250" s="11">
        <f t="shared" si="69"/>
      </c>
      <c r="L250" s="11">
        <f t="shared" si="70"/>
      </c>
      <c r="M250" s="11">
        <f t="shared" si="71"/>
      </c>
      <c r="N250" s="19">
        <f t="shared" si="72"/>
      </c>
      <c r="O250" s="19">
        <f t="shared" si="73"/>
      </c>
      <c r="P250" s="20">
        <f t="shared" si="74"/>
      </c>
      <c r="Q250" s="11">
        <f t="shared" si="87"/>
      </c>
      <c r="R250" s="21">
        <f t="shared" si="75"/>
      </c>
      <c r="S250" s="22">
        <f t="shared" si="76"/>
      </c>
      <c r="T250" s="21">
        <f t="shared" si="77"/>
      </c>
      <c r="U250" s="11">
        <f t="shared" si="78"/>
      </c>
      <c r="V250" s="11">
        <f t="shared" si="79"/>
      </c>
      <c r="W250" s="22">
        <f t="shared" si="80"/>
      </c>
      <c r="X250" s="22">
        <f t="shared" si="81"/>
      </c>
      <c r="Y250" s="21">
        <f t="shared" si="82"/>
      </c>
      <c r="AA250" s="11">
        <f t="shared" si="83"/>
      </c>
      <c r="AC250" s="21">
        <f t="shared" si="84"/>
      </c>
      <c r="AD250" s="22">
        <f t="shared" si="85"/>
      </c>
      <c r="AE250" s="21">
        <f t="shared" si="86"/>
      </c>
      <c r="AN250" s="19"/>
      <c r="AO250" s="19"/>
    </row>
    <row r="251" spans="2:41" s="11" customFormat="1" ht="12.75">
      <c r="B251" s="15"/>
      <c r="C251" s="16">
        <f>IF(B251="x",COUNTIF($B$5:$B251,"x"),"")</f>
      </c>
      <c r="D251" s="17" t="s">
        <v>279</v>
      </c>
      <c r="E251" s="18">
        <v>39336</v>
      </c>
      <c r="F251" s="18">
        <f t="shared" si="66"/>
        <v>40067</v>
      </c>
      <c r="H251" s="11">
        <f t="shared" si="67"/>
      </c>
      <c r="I251" s="19">
        <f t="shared" si="68"/>
      </c>
      <c r="J251" s="11">
        <f t="shared" si="69"/>
      </c>
      <c r="L251" s="11">
        <f t="shared" si="70"/>
      </c>
      <c r="M251" s="11">
        <f t="shared" si="71"/>
      </c>
      <c r="N251" s="19">
        <f t="shared" si="72"/>
      </c>
      <c r="O251" s="19">
        <f t="shared" si="73"/>
      </c>
      <c r="P251" s="20">
        <f t="shared" si="74"/>
      </c>
      <c r="Q251" s="11">
        <f t="shared" si="87"/>
      </c>
      <c r="R251" s="21">
        <f t="shared" si="75"/>
      </c>
      <c r="S251" s="22">
        <f t="shared" si="76"/>
      </c>
      <c r="T251" s="21">
        <f t="shared" si="77"/>
      </c>
      <c r="U251" s="11">
        <f t="shared" si="78"/>
      </c>
      <c r="V251" s="11">
        <f t="shared" si="79"/>
      </c>
      <c r="W251" s="22">
        <f t="shared" si="80"/>
      </c>
      <c r="X251" s="22">
        <f t="shared" si="81"/>
      </c>
      <c r="Y251" s="21">
        <f t="shared" si="82"/>
      </c>
      <c r="AA251" s="11">
        <f t="shared" si="83"/>
      </c>
      <c r="AC251" s="21">
        <f t="shared" si="84"/>
      </c>
      <c r="AD251" s="22">
        <f t="shared" si="85"/>
      </c>
      <c r="AE251" s="21">
        <f t="shared" si="86"/>
      </c>
      <c r="AN251" s="19"/>
      <c r="AO251" s="19"/>
    </row>
    <row r="252" spans="2:41" s="11" customFormat="1" ht="12.75">
      <c r="B252" s="15"/>
      <c r="C252" s="16">
        <f>IF(B252="x",COUNTIF($B$5:$B252,"x"),"")</f>
      </c>
      <c r="D252" s="17" t="s">
        <v>280</v>
      </c>
      <c r="E252" s="18">
        <v>39224</v>
      </c>
      <c r="F252" s="18">
        <f t="shared" si="66"/>
        <v>39955</v>
      </c>
      <c r="H252" s="11">
        <f t="shared" si="67"/>
      </c>
      <c r="I252" s="19">
        <f t="shared" si="68"/>
      </c>
      <c r="J252" s="11">
        <f t="shared" si="69"/>
      </c>
      <c r="L252" s="11">
        <f t="shared" si="70"/>
      </c>
      <c r="M252" s="11">
        <f t="shared" si="71"/>
      </c>
      <c r="N252" s="19">
        <f t="shared" si="72"/>
      </c>
      <c r="O252" s="19">
        <f t="shared" si="73"/>
      </c>
      <c r="P252" s="20">
        <f t="shared" si="74"/>
      </c>
      <c r="Q252" s="11">
        <f t="shared" si="87"/>
      </c>
      <c r="R252" s="21">
        <f t="shared" si="75"/>
      </c>
      <c r="S252" s="22">
        <f t="shared" si="76"/>
      </c>
      <c r="T252" s="21">
        <f t="shared" si="77"/>
      </c>
      <c r="U252" s="11">
        <f t="shared" si="78"/>
      </c>
      <c r="V252" s="11">
        <f t="shared" si="79"/>
      </c>
      <c r="W252" s="22">
        <f t="shared" si="80"/>
      </c>
      <c r="X252" s="22">
        <f t="shared" si="81"/>
      </c>
      <c r="Y252" s="21">
        <f t="shared" si="82"/>
      </c>
      <c r="AA252" s="11">
        <f t="shared" si="83"/>
      </c>
      <c r="AC252" s="21">
        <f t="shared" si="84"/>
      </c>
      <c r="AD252" s="22">
        <f t="shared" si="85"/>
      </c>
      <c r="AE252" s="21">
        <f t="shared" si="86"/>
      </c>
      <c r="AN252" s="19"/>
      <c r="AO252" s="19"/>
    </row>
    <row r="253" spans="2:41" s="11" customFormat="1" ht="12.75">
      <c r="B253" s="15"/>
      <c r="C253" s="16">
        <f>IF(B253="x",COUNTIF($B$5:$B253,"x"),"")</f>
      </c>
      <c r="D253" s="17" t="s">
        <v>281</v>
      </c>
      <c r="E253" s="18">
        <v>39224</v>
      </c>
      <c r="F253" s="18">
        <f t="shared" si="66"/>
        <v>39955</v>
      </c>
      <c r="H253" s="11">
        <f t="shared" si="67"/>
      </c>
      <c r="I253" s="19">
        <f t="shared" si="68"/>
      </c>
      <c r="J253" s="11">
        <f t="shared" si="69"/>
      </c>
      <c r="L253" s="11">
        <f t="shared" si="70"/>
      </c>
      <c r="M253" s="11">
        <f t="shared" si="71"/>
      </c>
      <c r="N253" s="19">
        <f t="shared" si="72"/>
      </c>
      <c r="O253" s="19">
        <f t="shared" si="73"/>
      </c>
      <c r="P253" s="20">
        <f t="shared" si="74"/>
      </c>
      <c r="Q253" s="11">
        <f t="shared" si="87"/>
      </c>
      <c r="R253" s="21">
        <f t="shared" si="75"/>
      </c>
      <c r="S253" s="22">
        <f t="shared" si="76"/>
      </c>
      <c r="T253" s="21">
        <f t="shared" si="77"/>
      </c>
      <c r="U253" s="11">
        <f t="shared" si="78"/>
      </c>
      <c r="V253" s="11">
        <f t="shared" si="79"/>
      </c>
      <c r="W253" s="22">
        <f t="shared" si="80"/>
      </c>
      <c r="X253" s="22">
        <f t="shared" si="81"/>
      </c>
      <c r="Y253" s="21">
        <f t="shared" si="82"/>
      </c>
      <c r="AA253" s="11">
        <f t="shared" si="83"/>
      </c>
      <c r="AC253" s="21">
        <f t="shared" si="84"/>
      </c>
      <c r="AD253" s="22">
        <f t="shared" si="85"/>
      </c>
      <c r="AE253" s="21">
        <f t="shared" si="86"/>
      </c>
      <c r="AN253" s="19"/>
      <c r="AO253" s="19"/>
    </row>
    <row r="254" spans="2:41" s="11" customFormat="1" ht="12.75">
      <c r="B254" s="15"/>
      <c r="C254" s="16">
        <f>IF(B254="x",COUNTIF($B$5:$B254,"x"),"")</f>
      </c>
      <c r="D254" s="17" t="s">
        <v>282</v>
      </c>
      <c r="E254" s="18">
        <v>39316</v>
      </c>
      <c r="F254" s="18">
        <f t="shared" si="66"/>
        <v>40047</v>
      </c>
      <c r="H254" s="11">
        <f t="shared" si="67"/>
      </c>
      <c r="I254" s="19">
        <f t="shared" si="68"/>
      </c>
      <c r="J254" s="11">
        <f t="shared" si="69"/>
      </c>
      <c r="L254" s="11">
        <f t="shared" si="70"/>
      </c>
      <c r="M254" s="11">
        <f t="shared" si="71"/>
      </c>
      <c r="N254" s="19">
        <f t="shared" si="72"/>
      </c>
      <c r="O254" s="19">
        <f t="shared" si="73"/>
      </c>
      <c r="P254" s="20">
        <f t="shared" si="74"/>
      </c>
      <c r="Q254" s="11">
        <f t="shared" si="87"/>
      </c>
      <c r="R254" s="21">
        <f t="shared" si="75"/>
      </c>
      <c r="S254" s="22">
        <f t="shared" si="76"/>
      </c>
      <c r="T254" s="21">
        <f t="shared" si="77"/>
      </c>
      <c r="U254" s="11">
        <f t="shared" si="78"/>
      </c>
      <c r="V254" s="11">
        <f t="shared" si="79"/>
      </c>
      <c r="W254" s="22">
        <f t="shared" si="80"/>
      </c>
      <c r="X254" s="22">
        <f t="shared" si="81"/>
      </c>
      <c r="Y254" s="21">
        <f t="shared" si="82"/>
      </c>
      <c r="AA254" s="11">
        <f t="shared" si="83"/>
      </c>
      <c r="AC254" s="21">
        <f t="shared" si="84"/>
      </c>
      <c r="AD254" s="22">
        <f t="shared" si="85"/>
      </c>
      <c r="AE254" s="21">
        <f t="shared" si="86"/>
      </c>
      <c r="AN254" s="19"/>
      <c r="AO254" s="19"/>
    </row>
    <row r="255" spans="2:41" s="11" customFormat="1" ht="12.75">
      <c r="B255" s="15"/>
      <c r="C255" s="16">
        <f>IF(B255="x",COUNTIF($B$5:$B255,"x"),"")</f>
      </c>
      <c r="D255" s="17" t="s">
        <v>283</v>
      </c>
      <c r="E255" s="18">
        <v>39101</v>
      </c>
      <c r="F255" s="18">
        <f t="shared" si="66"/>
        <v>39832</v>
      </c>
      <c r="H255" s="11">
        <f t="shared" si="67"/>
      </c>
      <c r="I255" s="19">
        <f t="shared" si="68"/>
      </c>
      <c r="J255" s="11">
        <f t="shared" si="69"/>
      </c>
      <c r="L255" s="11">
        <f t="shared" si="70"/>
      </c>
      <c r="M255" s="11">
        <f t="shared" si="71"/>
      </c>
      <c r="N255" s="19">
        <f t="shared" si="72"/>
      </c>
      <c r="O255" s="19">
        <f t="shared" si="73"/>
      </c>
      <c r="P255" s="20">
        <f t="shared" si="74"/>
      </c>
      <c r="Q255" s="11">
        <f t="shared" si="87"/>
      </c>
      <c r="R255" s="21">
        <f t="shared" si="75"/>
      </c>
      <c r="S255" s="22">
        <f t="shared" si="76"/>
      </c>
      <c r="T255" s="21">
        <f t="shared" si="77"/>
      </c>
      <c r="U255" s="11">
        <f t="shared" si="78"/>
      </c>
      <c r="V255" s="11">
        <f t="shared" si="79"/>
      </c>
      <c r="W255" s="22">
        <f t="shared" si="80"/>
      </c>
      <c r="X255" s="22">
        <f t="shared" si="81"/>
      </c>
      <c r="Y255" s="21">
        <f t="shared" si="82"/>
      </c>
      <c r="AA255" s="11">
        <f t="shared" si="83"/>
      </c>
      <c r="AC255" s="21">
        <f t="shared" si="84"/>
      </c>
      <c r="AD255" s="22">
        <f t="shared" si="85"/>
      </c>
      <c r="AE255" s="21">
        <f t="shared" si="86"/>
      </c>
      <c r="AN255" s="19"/>
      <c r="AO255" s="19"/>
    </row>
    <row r="256" spans="2:41" s="11" customFormat="1" ht="12.75">
      <c r="B256" s="15"/>
      <c r="C256" s="16">
        <f>IF(B256="x",COUNTIF($B$5:$B256,"x"),"")</f>
      </c>
      <c r="D256" s="17" t="s">
        <v>284</v>
      </c>
      <c r="E256" s="18">
        <v>39316</v>
      </c>
      <c r="F256" s="18">
        <f t="shared" si="66"/>
        <v>40047</v>
      </c>
      <c r="H256" s="11">
        <f t="shared" si="67"/>
      </c>
      <c r="I256" s="19">
        <f t="shared" si="68"/>
      </c>
      <c r="J256" s="11">
        <f t="shared" si="69"/>
      </c>
      <c r="L256" s="11">
        <f t="shared" si="70"/>
      </c>
      <c r="M256" s="11">
        <f t="shared" si="71"/>
      </c>
      <c r="N256" s="19">
        <f t="shared" si="72"/>
      </c>
      <c r="O256" s="19">
        <f t="shared" si="73"/>
      </c>
      <c r="P256" s="20">
        <f t="shared" si="74"/>
      </c>
      <c r="Q256" s="11">
        <f t="shared" si="87"/>
      </c>
      <c r="R256" s="21">
        <f t="shared" si="75"/>
      </c>
      <c r="S256" s="22">
        <f t="shared" si="76"/>
      </c>
      <c r="T256" s="21">
        <f t="shared" si="77"/>
      </c>
      <c r="U256" s="11">
        <f t="shared" si="78"/>
      </c>
      <c r="V256" s="11">
        <f t="shared" si="79"/>
      </c>
      <c r="W256" s="22">
        <f t="shared" si="80"/>
      </c>
      <c r="X256" s="22">
        <f t="shared" si="81"/>
      </c>
      <c r="Y256" s="21">
        <f t="shared" si="82"/>
      </c>
      <c r="AA256" s="11">
        <f t="shared" si="83"/>
      </c>
      <c r="AC256" s="21">
        <f t="shared" si="84"/>
      </c>
      <c r="AD256" s="22">
        <f t="shared" si="85"/>
      </c>
      <c r="AE256" s="21">
        <f t="shared" si="86"/>
      </c>
      <c r="AN256" s="19"/>
      <c r="AO256" s="19"/>
    </row>
    <row r="257" spans="2:41" s="11" customFormat="1" ht="12.75">
      <c r="B257" s="15"/>
      <c r="C257" s="16">
        <f>IF(B257="x",COUNTIF($B$5:$B257,"x"),"")</f>
      </c>
      <c r="D257" s="17" t="s">
        <v>285</v>
      </c>
      <c r="E257" s="18">
        <v>39157</v>
      </c>
      <c r="F257" s="18">
        <f t="shared" si="66"/>
        <v>39888</v>
      </c>
      <c r="H257" s="11">
        <f t="shared" si="67"/>
      </c>
      <c r="I257" s="19">
        <f t="shared" si="68"/>
      </c>
      <c r="J257" s="11">
        <f t="shared" si="69"/>
      </c>
      <c r="L257" s="11">
        <f t="shared" si="70"/>
      </c>
      <c r="M257" s="11">
        <f t="shared" si="71"/>
      </c>
      <c r="N257" s="19">
        <f t="shared" si="72"/>
      </c>
      <c r="O257" s="19">
        <f t="shared" si="73"/>
      </c>
      <c r="P257" s="20">
        <f t="shared" si="74"/>
      </c>
      <c r="Q257" s="11">
        <f t="shared" si="87"/>
      </c>
      <c r="R257" s="21">
        <f t="shared" si="75"/>
      </c>
      <c r="S257" s="22">
        <f t="shared" si="76"/>
      </c>
      <c r="T257" s="21">
        <f t="shared" si="77"/>
      </c>
      <c r="U257" s="11">
        <f t="shared" si="78"/>
      </c>
      <c r="V257" s="11">
        <f t="shared" si="79"/>
      </c>
      <c r="W257" s="22">
        <f t="shared" si="80"/>
      </c>
      <c r="X257" s="22">
        <f t="shared" si="81"/>
      </c>
      <c r="Y257" s="21">
        <f t="shared" si="82"/>
      </c>
      <c r="AA257" s="11">
        <f t="shared" si="83"/>
      </c>
      <c r="AC257" s="21">
        <f t="shared" si="84"/>
      </c>
      <c r="AD257" s="22">
        <f t="shared" si="85"/>
      </c>
      <c r="AE257" s="21">
        <f t="shared" si="86"/>
      </c>
      <c r="AN257" s="19"/>
      <c r="AO257" s="19"/>
    </row>
    <row r="258" spans="2:41" s="11" customFormat="1" ht="12.75">
      <c r="B258" s="15"/>
      <c r="C258" s="16">
        <f>IF(B258="x",COUNTIF($B$5:$B258,"x"),"")</f>
      </c>
      <c r="D258" s="17" t="s">
        <v>286</v>
      </c>
      <c r="E258" s="18">
        <v>39275</v>
      </c>
      <c r="F258" s="18">
        <f t="shared" si="66"/>
        <v>40006</v>
      </c>
      <c r="H258" s="11">
        <f t="shared" si="67"/>
      </c>
      <c r="I258" s="19">
        <f t="shared" si="68"/>
      </c>
      <c r="J258" s="11">
        <f t="shared" si="69"/>
      </c>
      <c r="L258" s="11">
        <f t="shared" si="70"/>
      </c>
      <c r="M258" s="11">
        <f t="shared" si="71"/>
      </c>
      <c r="N258" s="19">
        <f t="shared" si="72"/>
      </c>
      <c r="O258" s="19">
        <f t="shared" si="73"/>
      </c>
      <c r="P258" s="20">
        <f t="shared" si="74"/>
      </c>
      <c r="Q258" s="11">
        <f t="shared" si="87"/>
      </c>
      <c r="R258" s="21">
        <f t="shared" si="75"/>
      </c>
      <c r="S258" s="22">
        <f t="shared" si="76"/>
      </c>
      <c r="T258" s="21">
        <f t="shared" si="77"/>
      </c>
      <c r="U258" s="11">
        <f t="shared" si="78"/>
      </c>
      <c r="V258" s="11">
        <f t="shared" si="79"/>
      </c>
      <c r="W258" s="22">
        <f t="shared" si="80"/>
      </c>
      <c r="X258" s="22">
        <f t="shared" si="81"/>
      </c>
      <c r="Y258" s="21">
        <f t="shared" si="82"/>
      </c>
      <c r="AA258" s="11">
        <f t="shared" si="83"/>
      </c>
      <c r="AC258" s="21">
        <f t="shared" si="84"/>
      </c>
      <c r="AD258" s="22">
        <f t="shared" si="85"/>
      </c>
      <c r="AE258" s="21">
        <f t="shared" si="86"/>
      </c>
      <c r="AN258" s="19"/>
      <c r="AO258" s="19"/>
    </row>
    <row r="259" spans="2:41" s="11" customFormat="1" ht="12.75">
      <c r="B259" s="15"/>
      <c r="C259" s="16">
        <f>IF(B259="x",COUNTIF($B$5:$B259,"x"),"")</f>
      </c>
      <c r="D259" s="17" t="s">
        <v>287</v>
      </c>
      <c r="E259" s="18">
        <v>39275</v>
      </c>
      <c r="F259" s="18">
        <f t="shared" si="66"/>
        <v>40006</v>
      </c>
      <c r="H259" s="11">
        <f t="shared" si="67"/>
      </c>
      <c r="I259" s="19">
        <f t="shared" si="68"/>
      </c>
      <c r="J259" s="11">
        <f t="shared" si="69"/>
      </c>
      <c r="L259" s="11">
        <f t="shared" si="70"/>
      </c>
      <c r="M259" s="11">
        <f t="shared" si="71"/>
      </c>
      <c r="N259" s="19">
        <f t="shared" si="72"/>
      </c>
      <c r="O259" s="19">
        <f t="shared" si="73"/>
      </c>
      <c r="P259" s="20">
        <f t="shared" si="74"/>
      </c>
      <c r="Q259" s="11">
        <f t="shared" si="87"/>
      </c>
      <c r="R259" s="21">
        <f t="shared" si="75"/>
      </c>
      <c r="S259" s="22">
        <f t="shared" si="76"/>
      </c>
      <c r="T259" s="21">
        <f t="shared" si="77"/>
      </c>
      <c r="U259" s="11">
        <f t="shared" si="78"/>
      </c>
      <c r="V259" s="11">
        <f t="shared" si="79"/>
      </c>
      <c r="W259" s="22">
        <f t="shared" si="80"/>
      </c>
      <c r="X259" s="22">
        <f t="shared" si="81"/>
      </c>
      <c r="Y259" s="21">
        <f t="shared" si="82"/>
      </c>
      <c r="AA259" s="11">
        <f t="shared" si="83"/>
      </c>
      <c r="AC259" s="21">
        <f t="shared" si="84"/>
      </c>
      <c r="AD259" s="22">
        <f t="shared" si="85"/>
      </c>
      <c r="AE259" s="21">
        <f t="shared" si="86"/>
      </c>
      <c r="AN259" s="19"/>
      <c r="AO259" s="19"/>
    </row>
    <row r="260" spans="2:41" s="11" customFormat="1" ht="12.75">
      <c r="B260" s="15"/>
      <c r="C260" s="16">
        <f>IF(B260="x",COUNTIF($B$5:$B260,"x"),"")</f>
      </c>
      <c r="D260" s="17" t="s">
        <v>288</v>
      </c>
      <c r="E260" s="18">
        <v>39173</v>
      </c>
      <c r="F260" s="18">
        <f t="shared" si="66"/>
        <v>39904</v>
      </c>
      <c r="H260" s="11">
        <f t="shared" si="67"/>
      </c>
      <c r="I260" s="19">
        <f t="shared" si="68"/>
      </c>
      <c r="J260" s="11">
        <f t="shared" si="69"/>
      </c>
      <c r="L260" s="11">
        <f t="shared" si="70"/>
      </c>
      <c r="M260" s="11">
        <f t="shared" si="71"/>
      </c>
      <c r="N260" s="19">
        <f t="shared" si="72"/>
      </c>
      <c r="O260" s="19">
        <f t="shared" si="73"/>
      </c>
      <c r="P260" s="20">
        <f t="shared" si="74"/>
      </c>
      <c r="Q260" s="11">
        <f t="shared" si="87"/>
      </c>
      <c r="R260" s="21">
        <f t="shared" si="75"/>
      </c>
      <c r="S260" s="22">
        <f t="shared" si="76"/>
      </c>
      <c r="T260" s="21">
        <f t="shared" si="77"/>
      </c>
      <c r="U260" s="11">
        <f t="shared" si="78"/>
      </c>
      <c r="V260" s="11">
        <f t="shared" si="79"/>
      </c>
      <c r="W260" s="22">
        <f t="shared" si="80"/>
      </c>
      <c r="X260" s="22">
        <f t="shared" si="81"/>
      </c>
      <c r="Y260" s="21">
        <f t="shared" si="82"/>
      </c>
      <c r="AA260" s="11">
        <f t="shared" si="83"/>
      </c>
      <c r="AC260" s="21">
        <f t="shared" si="84"/>
      </c>
      <c r="AD260" s="22">
        <f t="shared" si="85"/>
      </c>
      <c r="AE260" s="21">
        <f t="shared" si="86"/>
      </c>
      <c r="AN260" s="19"/>
      <c r="AO260" s="19"/>
    </row>
    <row r="261" spans="2:41" s="11" customFormat="1" ht="12.75">
      <c r="B261" s="15"/>
      <c r="C261" s="16">
        <f>IF(B261="x",COUNTIF($B$5:$B261,"x"),"")</f>
      </c>
      <c r="D261" s="17" t="s">
        <v>289</v>
      </c>
      <c r="E261" s="18">
        <v>39100</v>
      </c>
      <c r="F261" s="18">
        <f aca="true" t="shared" si="88" ref="F261:F324">DATE($AI$5,MONTH($E261),DAY($E261))</f>
        <v>39831</v>
      </c>
      <c r="H261" s="11">
        <f aca="true" t="shared" si="89" ref="H261:H324">IF(B261="x",D261,"")</f>
      </c>
      <c r="I261" s="19">
        <f aca="true" t="shared" si="90" ref="I261:I324">IF($H261="","",DATE($AI$5,MONTH($E261),DAY($E261)))</f>
      </c>
      <c r="J261" s="11">
        <f aca="true" t="shared" si="91" ref="J261:J324">IF($H261="","",3)</f>
      </c>
      <c r="L261" s="11">
        <f aca="true" t="shared" si="92" ref="L261:L324">IF(P261=3,RANK(M261,$M$5:$M$624,1),"")</f>
      </c>
      <c r="M261" s="11">
        <f aca="true" t="shared" si="93" ref="M261:M324">IF(P261=3,IF(OR(COUNTIF($O$5:$O$623,O261)=2,COUNTIF($O$5:$O$623,O261)=3),RANK(O261,$O$5:$O$624,1)*1000+ROW(O261),RANK(O261,$O$5:$O$624,1)*1000),"")</f>
      </c>
      <c r="N261" s="19">
        <f aca="true" t="shared" si="94" ref="N261:N324">VLOOKUP(Q261,$C$5:$J$624,6,FALSE)</f>
      </c>
      <c r="O261" s="19">
        <f aca="true" t="shared" si="95" ref="O261:O324">IF(ISERROR(VLOOKUP($Q261,$C$5:$J$624,7,FALSE)),"",VLOOKUP($Q261,$C$5:$J$624,7,FALSE))</f>
      </c>
      <c r="P261" s="20">
        <f aca="true" t="shared" si="96" ref="P261:P324">IF(ISERROR(VLOOKUP(ROW($N261)-4,$C$5:$J$624,8,FALSE)),"",3)</f>
      </c>
      <c r="Q261" s="11">
        <f t="shared" si="87"/>
      </c>
      <c r="R261" s="21">
        <f aca="true" t="shared" si="97" ref="R261:R324">VLOOKUP(Q261,$L$5:$O$624,3,FALSE)</f>
      </c>
      <c r="S261" s="22">
        <f aca="true" t="shared" si="98" ref="S261:S324">VLOOKUP(Q261,$L$5:$O$624,4,FALSE)</f>
      </c>
      <c r="T261" s="21">
        <f aca="true" t="shared" si="99" ref="T261:T324">VLOOKUP(Q261,$L$5:$P$624,5,FALSE)</f>
      </c>
      <c r="U261" s="11">
        <f aca="true" t="shared" si="100" ref="U261:U324">IF($S261&lt;&gt;"",RANK($S261,$S$5:$S$624,1),"")</f>
      </c>
      <c r="V261" s="11">
        <f aca="true" t="shared" si="101" ref="V261:V324">IF($X261&lt;&gt;"",RANK($X261,$X$5:$X$624,1),"")</f>
      </c>
      <c r="W261" s="22">
        <f aca="true" t="shared" si="102" ref="W261:W324">IF($U261&lt;&gt;$U260,IF($U261&lt;&gt;$U262,$R261,IF($U261=$U263,$R261&amp;" "&amp;$R262&amp;" "&amp;$R263,$R261&amp;" "&amp;$R262)),"")</f>
      </c>
      <c r="X261" s="22">
        <f aca="true" t="shared" si="103" ref="X261:X324">IF($W261&lt;&gt;"",$S261,"")</f>
      </c>
      <c r="Y261" s="21">
        <f aca="true" t="shared" si="104" ref="Y261:Y324">IF($W261&lt;&gt;"",$T261,"")</f>
      </c>
      <c r="AA261" s="11">
        <f aca="true" t="shared" si="105" ref="AA261:AA324">IF($P261=3,ROW(AA261)-4,"")</f>
      </c>
      <c r="AC261" s="21">
        <f aca="true" t="shared" si="106" ref="AC261:AC324">IF($AA261&gt;COUNTIF($Y$5:$Y$624,3),"",VLOOKUP($AA261,$V$5:$Y$624,2,FALSE))</f>
      </c>
      <c r="AD261" s="22">
        <f aca="true" t="shared" si="107" ref="AD261:AD324">IF($AA261&gt;COUNTIF($Y$5:$Y$624,3),"",VLOOKUP($AA261,$V$5:$Y$624,3,FALSE))</f>
      </c>
      <c r="AE261" s="21">
        <f aca="true" t="shared" si="108" ref="AE261:AE324">IF(AD261&lt;&gt;"",3,"")</f>
      </c>
      <c r="AN261" s="19"/>
      <c r="AO261" s="19"/>
    </row>
    <row r="262" spans="2:41" s="11" customFormat="1" ht="12.75">
      <c r="B262" s="15"/>
      <c r="C262" s="16">
        <f>IF(B262="x",COUNTIF($B$5:$B262,"x"),"")</f>
      </c>
      <c r="D262" s="17" t="s">
        <v>290</v>
      </c>
      <c r="E262" s="18">
        <v>39342</v>
      </c>
      <c r="F262" s="18">
        <f t="shared" si="88"/>
        <v>40073</v>
      </c>
      <c r="H262" s="11">
        <f t="shared" si="89"/>
      </c>
      <c r="I262" s="19">
        <f t="shared" si="90"/>
      </c>
      <c r="J262" s="11">
        <f t="shared" si="91"/>
      </c>
      <c r="L262" s="11">
        <f t="shared" si="92"/>
      </c>
      <c r="M262" s="11">
        <f t="shared" si="93"/>
      </c>
      <c r="N262" s="19">
        <f t="shared" si="94"/>
      </c>
      <c r="O262" s="19">
        <f t="shared" si="95"/>
      </c>
      <c r="P262" s="20">
        <f t="shared" si="96"/>
      </c>
      <c r="Q262" s="11">
        <f aca="true" t="shared" si="109" ref="Q262:Q325">IF($P262=3,1+Q261,"")</f>
      </c>
      <c r="R262" s="21">
        <f t="shared" si="97"/>
      </c>
      <c r="S262" s="22">
        <f t="shared" si="98"/>
      </c>
      <c r="T262" s="21">
        <f t="shared" si="99"/>
      </c>
      <c r="U262" s="11">
        <f t="shared" si="100"/>
      </c>
      <c r="V262" s="11">
        <f t="shared" si="101"/>
      </c>
      <c r="W262" s="22">
        <f t="shared" si="102"/>
      </c>
      <c r="X262" s="22">
        <f t="shared" si="103"/>
      </c>
      <c r="Y262" s="21">
        <f t="shared" si="104"/>
      </c>
      <c r="AA262" s="11">
        <f t="shared" si="105"/>
      </c>
      <c r="AC262" s="21">
        <f t="shared" si="106"/>
      </c>
      <c r="AD262" s="22">
        <f t="shared" si="107"/>
      </c>
      <c r="AE262" s="21">
        <f t="shared" si="108"/>
      </c>
      <c r="AN262" s="19"/>
      <c r="AO262" s="19"/>
    </row>
    <row r="263" spans="2:41" s="11" customFormat="1" ht="12.75">
      <c r="B263" s="15"/>
      <c r="C263" s="16">
        <f>IF(B263="x",COUNTIF($B$5:$B263,"x"),"")</f>
      </c>
      <c r="D263" s="17" t="s">
        <v>291</v>
      </c>
      <c r="E263" s="18">
        <v>39134</v>
      </c>
      <c r="F263" s="18">
        <f t="shared" si="88"/>
        <v>39865</v>
      </c>
      <c r="H263" s="11">
        <f t="shared" si="89"/>
      </c>
      <c r="I263" s="19">
        <f t="shared" si="90"/>
      </c>
      <c r="J263" s="11">
        <f t="shared" si="91"/>
      </c>
      <c r="L263" s="11">
        <f t="shared" si="92"/>
      </c>
      <c r="M263" s="11">
        <f t="shared" si="93"/>
      </c>
      <c r="N263" s="19">
        <f t="shared" si="94"/>
      </c>
      <c r="O263" s="19">
        <f t="shared" si="95"/>
      </c>
      <c r="P263" s="20">
        <f t="shared" si="96"/>
      </c>
      <c r="Q263" s="11">
        <f t="shared" si="109"/>
      </c>
      <c r="R263" s="21">
        <f t="shared" si="97"/>
      </c>
      <c r="S263" s="22">
        <f t="shared" si="98"/>
      </c>
      <c r="T263" s="21">
        <f t="shared" si="99"/>
      </c>
      <c r="U263" s="11">
        <f t="shared" si="100"/>
      </c>
      <c r="V263" s="11">
        <f t="shared" si="101"/>
      </c>
      <c r="W263" s="22">
        <f t="shared" si="102"/>
      </c>
      <c r="X263" s="22">
        <f t="shared" si="103"/>
      </c>
      <c r="Y263" s="21">
        <f t="shared" si="104"/>
      </c>
      <c r="AA263" s="11">
        <f t="shared" si="105"/>
      </c>
      <c r="AC263" s="21">
        <f t="shared" si="106"/>
      </c>
      <c r="AD263" s="22">
        <f t="shared" si="107"/>
      </c>
      <c r="AE263" s="21">
        <f t="shared" si="108"/>
      </c>
      <c r="AN263" s="19"/>
      <c r="AO263" s="19"/>
    </row>
    <row r="264" spans="2:41" s="11" customFormat="1" ht="12.75">
      <c r="B264" s="15"/>
      <c r="C264" s="16">
        <f>IF(B264="x",COUNTIF($B$5:$B264,"x"),"")</f>
      </c>
      <c r="D264" s="17" t="s">
        <v>292</v>
      </c>
      <c r="E264" s="18">
        <v>39100</v>
      </c>
      <c r="F264" s="18">
        <f t="shared" si="88"/>
        <v>39831</v>
      </c>
      <c r="H264" s="11">
        <f t="shared" si="89"/>
      </c>
      <c r="I264" s="19">
        <f t="shared" si="90"/>
      </c>
      <c r="J264" s="11">
        <f t="shared" si="91"/>
      </c>
      <c r="L264" s="11">
        <f t="shared" si="92"/>
      </c>
      <c r="M264" s="11">
        <f t="shared" si="93"/>
      </c>
      <c r="N264" s="19">
        <f t="shared" si="94"/>
      </c>
      <c r="O264" s="19">
        <f t="shared" si="95"/>
      </c>
      <c r="P264" s="20">
        <f t="shared" si="96"/>
      </c>
      <c r="Q264" s="11">
        <f t="shared" si="109"/>
      </c>
      <c r="R264" s="21">
        <f t="shared" si="97"/>
      </c>
      <c r="S264" s="22">
        <f t="shared" si="98"/>
      </c>
      <c r="T264" s="21">
        <f t="shared" si="99"/>
      </c>
      <c r="U264" s="11">
        <f t="shared" si="100"/>
      </c>
      <c r="V264" s="11">
        <f t="shared" si="101"/>
      </c>
      <c r="W264" s="22">
        <f t="shared" si="102"/>
      </c>
      <c r="X264" s="22">
        <f t="shared" si="103"/>
      </c>
      <c r="Y264" s="21">
        <f t="shared" si="104"/>
      </c>
      <c r="AA264" s="11">
        <f t="shared" si="105"/>
      </c>
      <c r="AC264" s="21">
        <f t="shared" si="106"/>
      </c>
      <c r="AD264" s="22">
        <f t="shared" si="107"/>
      </c>
      <c r="AE264" s="21">
        <f t="shared" si="108"/>
      </c>
      <c r="AN264" s="19"/>
      <c r="AO264" s="19"/>
    </row>
    <row r="265" spans="2:41" s="11" customFormat="1" ht="12.75">
      <c r="B265" s="15"/>
      <c r="C265" s="16">
        <f>IF(B265="x",COUNTIF($B$5:$B265,"x"),"")</f>
      </c>
      <c r="D265" s="17" t="s">
        <v>293</v>
      </c>
      <c r="E265" s="18">
        <v>39370</v>
      </c>
      <c r="F265" s="18">
        <f t="shared" si="88"/>
        <v>40101</v>
      </c>
      <c r="H265" s="11">
        <f t="shared" si="89"/>
      </c>
      <c r="I265" s="19">
        <f t="shared" si="90"/>
      </c>
      <c r="J265" s="11">
        <f t="shared" si="91"/>
      </c>
      <c r="L265" s="11">
        <f t="shared" si="92"/>
      </c>
      <c r="M265" s="11">
        <f t="shared" si="93"/>
      </c>
      <c r="N265" s="19">
        <f t="shared" si="94"/>
      </c>
      <c r="O265" s="19">
        <f t="shared" si="95"/>
      </c>
      <c r="P265" s="20">
        <f t="shared" si="96"/>
      </c>
      <c r="Q265" s="11">
        <f t="shared" si="109"/>
      </c>
      <c r="R265" s="21">
        <f t="shared" si="97"/>
      </c>
      <c r="S265" s="22">
        <f t="shared" si="98"/>
      </c>
      <c r="T265" s="21">
        <f t="shared" si="99"/>
      </c>
      <c r="U265" s="11">
        <f t="shared" si="100"/>
      </c>
      <c r="V265" s="11">
        <f t="shared" si="101"/>
      </c>
      <c r="W265" s="22">
        <f t="shared" si="102"/>
      </c>
      <c r="X265" s="22">
        <f t="shared" si="103"/>
      </c>
      <c r="Y265" s="21">
        <f t="shared" si="104"/>
      </c>
      <c r="AA265" s="11">
        <f t="shared" si="105"/>
      </c>
      <c r="AC265" s="21">
        <f t="shared" si="106"/>
      </c>
      <c r="AD265" s="22">
        <f t="shared" si="107"/>
      </c>
      <c r="AE265" s="21">
        <f t="shared" si="108"/>
      </c>
      <c r="AN265" s="19"/>
      <c r="AO265" s="19"/>
    </row>
    <row r="266" spans="2:41" s="11" customFormat="1" ht="12.75">
      <c r="B266" s="15"/>
      <c r="C266" s="16">
        <f>IF(B266="x",COUNTIF($B$5:$B266,"x"),"")</f>
      </c>
      <c r="D266" s="17" t="s">
        <v>294</v>
      </c>
      <c r="E266" s="18">
        <v>39098</v>
      </c>
      <c r="F266" s="18">
        <f t="shared" si="88"/>
        <v>39829</v>
      </c>
      <c r="H266" s="11">
        <f t="shared" si="89"/>
      </c>
      <c r="I266" s="19">
        <f t="shared" si="90"/>
      </c>
      <c r="J266" s="11">
        <f t="shared" si="91"/>
      </c>
      <c r="L266" s="11">
        <f t="shared" si="92"/>
      </c>
      <c r="M266" s="11">
        <f t="shared" si="93"/>
      </c>
      <c r="N266" s="19">
        <f t="shared" si="94"/>
      </c>
      <c r="O266" s="19">
        <f t="shared" si="95"/>
      </c>
      <c r="P266" s="20">
        <f t="shared" si="96"/>
      </c>
      <c r="Q266" s="11">
        <f t="shared" si="109"/>
      </c>
      <c r="R266" s="21">
        <f t="shared" si="97"/>
      </c>
      <c r="S266" s="22">
        <f t="shared" si="98"/>
      </c>
      <c r="T266" s="21">
        <f t="shared" si="99"/>
      </c>
      <c r="U266" s="11">
        <f t="shared" si="100"/>
      </c>
      <c r="V266" s="11">
        <f t="shared" si="101"/>
      </c>
      <c r="W266" s="22">
        <f t="shared" si="102"/>
      </c>
      <c r="X266" s="22">
        <f t="shared" si="103"/>
      </c>
      <c r="Y266" s="21">
        <f t="shared" si="104"/>
      </c>
      <c r="AA266" s="11">
        <f t="shared" si="105"/>
      </c>
      <c r="AC266" s="21">
        <f t="shared" si="106"/>
      </c>
      <c r="AD266" s="22">
        <f t="shared" si="107"/>
      </c>
      <c r="AE266" s="21">
        <f t="shared" si="108"/>
      </c>
      <c r="AN266" s="19"/>
      <c r="AO266" s="19"/>
    </row>
    <row r="267" spans="2:41" s="11" customFormat="1" ht="12.75">
      <c r="B267" s="15"/>
      <c r="C267" s="16">
        <f>IF(B267="x",COUNTIF($B$5:$B267,"x"),"")</f>
      </c>
      <c r="D267" s="17" t="s">
        <v>295</v>
      </c>
      <c r="E267" s="18">
        <v>39116</v>
      </c>
      <c r="F267" s="18">
        <f t="shared" si="88"/>
        <v>39847</v>
      </c>
      <c r="H267" s="11">
        <f t="shared" si="89"/>
      </c>
      <c r="I267" s="19">
        <f t="shared" si="90"/>
      </c>
      <c r="J267" s="11">
        <f t="shared" si="91"/>
      </c>
      <c r="L267" s="11">
        <f t="shared" si="92"/>
      </c>
      <c r="M267" s="11">
        <f t="shared" si="93"/>
      </c>
      <c r="N267" s="19">
        <f t="shared" si="94"/>
      </c>
      <c r="O267" s="19">
        <f t="shared" si="95"/>
      </c>
      <c r="P267" s="20">
        <f t="shared" si="96"/>
      </c>
      <c r="Q267" s="11">
        <f t="shared" si="109"/>
      </c>
      <c r="R267" s="21">
        <f t="shared" si="97"/>
      </c>
      <c r="S267" s="22">
        <f t="shared" si="98"/>
      </c>
      <c r="T267" s="21">
        <f t="shared" si="99"/>
      </c>
      <c r="U267" s="11">
        <f t="shared" si="100"/>
      </c>
      <c r="V267" s="11">
        <f t="shared" si="101"/>
      </c>
      <c r="W267" s="22">
        <f t="shared" si="102"/>
      </c>
      <c r="X267" s="22">
        <f t="shared" si="103"/>
      </c>
      <c r="Y267" s="21">
        <f t="shared" si="104"/>
      </c>
      <c r="AA267" s="11">
        <f t="shared" si="105"/>
      </c>
      <c r="AC267" s="21">
        <f t="shared" si="106"/>
      </c>
      <c r="AD267" s="22">
        <f t="shared" si="107"/>
      </c>
      <c r="AE267" s="21">
        <f t="shared" si="108"/>
      </c>
      <c r="AN267" s="19"/>
      <c r="AO267" s="19"/>
    </row>
    <row r="268" spans="2:41" s="11" customFormat="1" ht="12.75">
      <c r="B268" s="15"/>
      <c r="C268" s="16">
        <f>IF(B268="x",COUNTIF($B$5:$B268,"x"),"")</f>
      </c>
      <c r="D268" s="17" t="s">
        <v>296</v>
      </c>
      <c r="E268" s="18">
        <v>39171</v>
      </c>
      <c r="F268" s="18">
        <f t="shared" si="88"/>
        <v>39902</v>
      </c>
      <c r="H268" s="11">
        <f t="shared" si="89"/>
      </c>
      <c r="I268" s="19">
        <f t="shared" si="90"/>
      </c>
      <c r="J268" s="11">
        <f t="shared" si="91"/>
      </c>
      <c r="L268" s="11">
        <f t="shared" si="92"/>
      </c>
      <c r="M268" s="11">
        <f t="shared" si="93"/>
      </c>
      <c r="N268" s="19">
        <f t="shared" si="94"/>
      </c>
      <c r="O268" s="19">
        <f t="shared" si="95"/>
      </c>
      <c r="P268" s="20">
        <f t="shared" si="96"/>
      </c>
      <c r="Q268" s="11">
        <f t="shared" si="109"/>
      </c>
      <c r="R268" s="21">
        <f t="shared" si="97"/>
      </c>
      <c r="S268" s="22">
        <f t="shared" si="98"/>
      </c>
      <c r="T268" s="21">
        <f t="shared" si="99"/>
      </c>
      <c r="U268" s="11">
        <f t="shared" si="100"/>
      </c>
      <c r="V268" s="11">
        <f t="shared" si="101"/>
      </c>
      <c r="W268" s="22">
        <f t="shared" si="102"/>
      </c>
      <c r="X268" s="22">
        <f t="shared" si="103"/>
      </c>
      <c r="Y268" s="21">
        <f t="shared" si="104"/>
      </c>
      <c r="AA268" s="11">
        <f t="shared" si="105"/>
      </c>
      <c r="AC268" s="21">
        <f t="shared" si="106"/>
      </c>
      <c r="AD268" s="22">
        <f t="shared" si="107"/>
      </c>
      <c r="AE268" s="21">
        <f t="shared" si="108"/>
      </c>
      <c r="AN268" s="19"/>
      <c r="AO268" s="19"/>
    </row>
    <row r="269" spans="2:41" s="11" customFormat="1" ht="12.75">
      <c r="B269" s="15"/>
      <c r="C269" s="16">
        <f>IF(B269="x",COUNTIF($B$5:$B269,"x"),"")</f>
      </c>
      <c r="D269" s="17" t="s">
        <v>297</v>
      </c>
      <c r="E269" s="18">
        <v>39171</v>
      </c>
      <c r="F269" s="18">
        <f t="shared" si="88"/>
        <v>39902</v>
      </c>
      <c r="H269" s="11">
        <f t="shared" si="89"/>
      </c>
      <c r="I269" s="19">
        <f t="shared" si="90"/>
      </c>
      <c r="J269" s="11">
        <f t="shared" si="91"/>
      </c>
      <c r="L269" s="11">
        <f t="shared" si="92"/>
      </c>
      <c r="M269" s="11">
        <f t="shared" si="93"/>
      </c>
      <c r="N269" s="19">
        <f t="shared" si="94"/>
      </c>
      <c r="O269" s="19">
        <f t="shared" si="95"/>
      </c>
      <c r="P269" s="20">
        <f t="shared" si="96"/>
      </c>
      <c r="Q269" s="11">
        <f t="shared" si="109"/>
      </c>
      <c r="R269" s="21">
        <f t="shared" si="97"/>
      </c>
      <c r="S269" s="22">
        <f t="shared" si="98"/>
      </c>
      <c r="T269" s="21">
        <f t="shared" si="99"/>
      </c>
      <c r="U269" s="11">
        <f t="shared" si="100"/>
      </c>
      <c r="V269" s="11">
        <f t="shared" si="101"/>
      </c>
      <c r="W269" s="22">
        <f t="shared" si="102"/>
      </c>
      <c r="X269" s="22">
        <f t="shared" si="103"/>
      </c>
      <c r="Y269" s="21">
        <f t="shared" si="104"/>
      </c>
      <c r="AA269" s="11">
        <f t="shared" si="105"/>
      </c>
      <c r="AC269" s="21">
        <f t="shared" si="106"/>
      </c>
      <c r="AD269" s="22">
        <f t="shared" si="107"/>
      </c>
      <c r="AE269" s="21">
        <f t="shared" si="108"/>
      </c>
      <c r="AN269" s="19"/>
      <c r="AO269" s="19"/>
    </row>
    <row r="270" spans="2:41" s="11" customFormat="1" ht="12.75">
      <c r="B270" s="15"/>
      <c r="C270" s="16">
        <f>IF(B270="x",COUNTIF($B$5:$B270,"x"),"")</f>
      </c>
      <c r="D270" s="17" t="s">
        <v>298</v>
      </c>
      <c r="E270" s="18">
        <v>39389</v>
      </c>
      <c r="F270" s="18">
        <f t="shared" si="88"/>
        <v>40120</v>
      </c>
      <c r="H270" s="11">
        <f t="shared" si="89"/>
      </c>
      <c r="I270" s="19">
        <f t="shared" si="90"/>
      </c>
      <c r="J270" s="11">
        <f t="shared" si="91"/>
      </c>
      <c r="L270" s="11">
        <f t="shared" si="92"/>
      </c>
      <c r="M270" s="11">
        <f t="shared" si="93"/>
      </c>
      <c r="N270" s="19">
        <f t="shared" si="94"/>
      </c>
      <c r="O270" s="19">
        <f t="shared" si="95"/>
      </c>
      <c r="P270" s="20">
        <f t="shared" si="96"/>
      </c>
      <c r="Q270" s="11">
        <f t="shared" si="109"/>
      </c>
      <c r="R270" s="21">
        <f t="shared" si="97"/>
      </c>
      <c r="S270" s="22">
        <f t="shared" si="98"/>
      </c>
      <c r="T270" s="21">
        <f t="shared" si="99"/>
      </c>
      <c r="U270" s="11">
        <f t="shared" si="100"/>
      </c>
      <c r="V270" s="11">
        <f t="shared" si="101"/>
      </c>
      <c r="W270" s="22">
        <f t="shared" si="102"/>
      </c>
      <c r="X270" s="22">
        <f t="shared" si="103"/>
      </c>
      <c r="Y270" s="21">
        <f t="shared" si="104"/>
      </c>
      <c r="AA270" s="11">
        <f t="shared" si="105"/>
      </c>
      <c r="AC270" s="21">
        <f t="shared" si="106"/>
      </c>
      <c r="AD270" s="22">
        <f t="shared" si="107"/>
      </c>
      <c r="AE270" s="21">
        <f t="shared" si="108"/>
      </c>
      <c r="AN270" s="19"/>
      <c r="AO270" s="19"/>
    </row>
    <row r="271" spans="2:41" s="11" customFormat="1" ht="12.75">
      <c r="B271" s="15"/>
      <c r="C271" s="16">
        <f>IF(B271="x",COUNTIF($B$5:$B271,"x"),"")</f>
      </c>
      <c r="D271" s="17" t="s">
        <v>299</v>
      </c>
      <c r="E271" s="18">
        <v>39389</v>
      </c>
      <c r="F271" s="18">
        <f t="shared" si="88"/>
        <v>40120</v>
      </c>
      <c r="H271" s="11">
        <f t="shared" si="89"/>
      </c>
      <c r="I271" s="19">
        <f t="shared" si="90"/>
      </c>
      <c r="J271" s="11">
        <f t="shared" si="91"/>
      </c>
      <c r="L271" s="11">
        <f t="shared" si="92"/>
      </c>
      <c r="M271" s="11">
        <f t="shared" si="93"/>
      </c>
      <c r="N271" s="19">
        <f t="shared" si="94"/>
      </c>
      <c r="O271" s="19">
        <f t="shared" si="95"/>
      </c>
      <c r="P271" s="20">
        <f t="shared" si="96"/>
      </c>
      <c r="Q271" s="11">
        <f t="shared" si="109"/>
      </c>
      <c r="R271" s="21">
        <f t="shared" si="97"/>
      </c>
      <c r="S271" s="22">
        <f t="shared" si="98"/>
      </c>
      <c r="T271" s="21">
        <f t="shared" si="99"/>
      </c>
      <c r="U271" s="11">
        <f t="shared" si="100"/>
      </c>
      <c r="V271" s="11">
        <f t="shared" si="101"/>
      </c>
      <c r="W271" s="22">
        <f t="shared" si="102"/>
      </c>
      <c r="X271" s="22">
        <f t="shared" si="103"/>
      </c>
      <c r="Y271" s="21">
        <f t="shared" si="104"/>
      </c>
      <c r="AA271" s="11">
        <f t="shared" si="105"/>
      </c>
      <c r="AC271" s="21">
        <f t="shared" si="106"/>
      </c>
      <c r="AD271" s="22">
        <f t="shared" si="107"/>
      </c>
      <c r="AE271" s="21">
        <f t="shared" si="108"/>
      </c>
      <c r="AN271" s="19"/>
      <c r="AO271" s="19"/>
    </row>
    <row r="272" spans="2:41" s="11" customFormat="1" ht="12.75">
      <c r="B272" s="15"/>
      <c r="C272" s="16">
        <f>IF(B272="x",COUNTIF($B$5:$B272,"x"),"")</f>
      </c>
      <c r="D272" s="17" t="s">
        <v>300</v>
      </c>
      <c r="E272" s="18">
        <v>39333</v>
      </c>
      <c r="F272" s="18">
        <f t="shared" si="88"/>
        <v>40064</v>
      </c>
      <c r="H272" s="11">
        <f t="shared" si="89"/>
      </c>
      <c r="I272" s="19">
        <f t="shared" si="90"/>
      </c>
      <c r="J272" s="11">
        <f t="shared" si="91"/>
      </c>
      <c r="L272" s="11">
        <f t="shared" si="92"/>
      </c>
      <c r="M272" s="11">
        <f t="shared" si="93"/>
      </c>
      <c r="N272" s="19">
        <f t="shared" si="94"/>
      </c>
      <c r="O272" s="19">
        <f t="shared" si="95"/>
      </c>
      <c r="P272" s="20">
        <f t="shared" si="96"/>
      </c>
      <c r="Q272" s="11">
        <f t="shared" si="109"/>
      </c>
      <c r="R272" s="21">
        <f t="shared" si="97"/>
      </c>
      <c r="S272" s="22">
        <f t="shared" si="98"/>
      </c>
      <c r="T272" s="21">
        <f t="shared" si="99"/>
      </c>
      <c r="U272" s="11">
        <f t="shared" si="100"/>
      </c>
      <c r="V272" s="11">
        <f t="shared" si="101"/>
      </c>
      <c r="W272" s="22">
        <f t="shared" si="102"/>
      </c>
      <c r="X272" s="22">
        <f t="shared" si="103"/>
      </c>
      <c r="Y272" s="21">
        <f t="shared" si="104"/>
      </c>
      <c r="AA272" s="11">
        <f t="shared" si="105"/>
      </c>
      <c r="AC272" s="21">
        <f t="shared" si="106"/>
      </c>
      <c r="AD272" s="22">
        <f t="shared" si="107"/>
      </c>
      <c r="AE272" s="21">
        <f t="shared" si="108"/>
      </c>
      <c r="AN272" s="19"/>
      <c r="AO272" s="19"/>
    </row>
    <row r="273" spans="2:41" s="11" customFormat="1" ht="12.75">
      <c r="B273" s="15"/>
      <c r="C273" s="16">
        <f>IF(B273="x",COUNTIF($B$5:$B273,"x"),"")</f>
      </c>
      <c r="D273" s="17" t="s">
        <v>301</v>
      </c>
      <c r="E273" s="18">
        <v>39247</v>
      </c>
      <c r="F273" s="18">
        <f t="shared" si="88"/>
        <v>39978</v>
      </c>
      <c r="H273" s="11">
        <f t="shared" si="89"/>
      </c>
      <c r="I273" s="19">
        <f t="shared" si="90"/>
      </c>
      <c r="J273" s="11">
        <f t="shared" si="91"/>
      </c>
      <c r="L273" s="11">
        <f t="shared" si="92"/>
      </c>
      <c r="M273" s="11">
        <f t="shared" si="93"/>
      </c>
      <c r="N273" s="19">
        <f t="shared" si="94"/>
      </c>
      <c r="O273" s="19">
        <f t="shared" si="95"/>
      </c>
      <c r="P273" s="20">
        <f t="shared" si="96"/>
      </c>
      <c r="Q273" s="11">
        <f t="shared" si="109"/>
      </c>
      <c r="R273" s="21">
        <f t="shared" si="97"/>
      </c>
      <c r="S273" s="22">
        <f t="shared" si="98"/>
      </c>
      <c r="T273" s="21">
        <f t="shared" si="99"/>
      </c>
      <c r="U273" s="11">
        <f t="shared" si="100"/>
      </c>
      <c r="V273" s="11">
        <f t="shared" si="101"/>
      </c>
      <c r="W273" s="22">
        <f t="shared" si="102"/>
      </c>
      <c r="X273" s="22">
        <f t="shared" si="103"/>
      </c>
      <c r="Y273" s="21">
        <f t="shared" si="104"/>
      </c>
      <c r="AA273" s="11">
        <f t="shared" si="105"/>
      </c>
      <c r="AC273" s="21">
        <f t="shared" si="106"/>
      </c>
      <c r="AD273" s="22">
        <f t="shared" si="107"/>
      </c>
      <c r="AE273" s="21">
        <f t="shared" si="108"/>
      </c>
      <c r="AN273" s="19"/>
      <c r="AO273" s="19"/>
    </row>
    <row r="274" spans="2:41" s="11" customFormat="1" ht="12.75">
      <c r="B274" s="15"/>
      <c r="C274" s="16">
        <f>IF(B274="x",COUNTIF($B$5:$B274,"x"),"")</f>
      </c>
      <c r="D274" s="17" t="s">
        <v>302</v>
      </c>
      <c r="E274" s="18">
        <v>39339</v>
      </c>
      <c r="F274" s="18">
        <f t="shared" si="88"/>
        <v>40070</v>
      </c>
      <c r="H274" s="11">
        <f t="shared" si="89"/>
      </c>
      <c r="I274" s="19">
        <f t="shared" si="90"/>
      </c>
      <c r="J274" s="11">
        <f t="shared" si="91"/>
      </c>
      <c r="L274" s="11">
        <f t="shared" si="92"/>
      </c>
      <c r="M274" s="11">
        <f t="shared" si="93"/>
      </c>
      <c r="N274" s="19">
        <f t="shared" si="94"/>
      </c>
      <c r="O274" s="19">
        <f t="shared" si="95"/>
      </c>
      <c r="P274" s="20">
        <f t="shared" si="96"/>
      </c>
      <c r="Q274" s="11">
        <f t="shared" si="109"/>
      </c>
      <c r="R274" s="21">
        <f t="shared" si="97"/>
      </c>
      <c r="S274" s="22">
        <f t="shared" si="98"/>
      </c>
      <c r="T274" s="21">
        <f t="shared" si="99"/>
      </c>
      <c r="U274" s="11">
        <f t="shared" si="100"/>
      </c>
      <c r="V274" s="11">
        <f t="shared" si="101"/>
      </c>
      <c r="W274" s="22">
        <f t="shared" si="102"/>
      </c>
      <c r="X274" s="22">
        <f t="shared" si="103"/>
      </c>
      <c r="Y274" s="21">
        <f t="shared" si="104"/>
      </c>
      <c r="AA274" s="11">
        <f t="shared" si="105"/>
      </c>
      <c r="AC274" s="21">
        <f t="shared" si="106"/>
      </c>
      <c r="AD274" s="22">
        <f t="shared" si="107"/>
      </c>
      <c r="AE274" s="21">
        <f t="shared" si="108"/>
      </c>
      <c r="AN274" s="19"/>
      <c r="AO274" s="19"/>
    </row>
    <row r="275" spans="2:41" s="11" customFormat="1" ht="12.75">
      <c r="B275" s="15"/>
      <c r="C275" s="16">
        <f>IF(B275="x",COUNTIF($B$5:$B275,"x"),"")</f>
      </c>
      <c r="D275" s="17" t="s">
        <v>303</v>
      </c>
      <c r="E275" s="18">
        <v>39300</v>
      </c>
      <c r="F275" s="18">
        <f t="shared" si="88"/>
        <v>40031</v>
      </c>
      <c r="H275" s="11">
        <f t="shared" si="89"/>
      </c>
      <c r="I275" s="19">
        <f t="shared" si="90"/>
      </c>
      <c r="J275" s="11">
        <f t="shared" si="91"/>
      </c>
      <c r="L275" s="11">
        <f t="shared" si="92"/>
      </c>
      <c r="M275" s="11">
        <f t="shared" si="93"/>
      </c>
      <c r="N275" s="19">
        <f t="shared" si="94"/>
      </c>
      <c r="O275" s="19">
        <f t="shared" si="95"/>
      </c>
      <c r="P275" s="20">
        <f t="shared" si="96"/>
      </c>
      <c r="Q275" s="11">
        <f t="shared" si="109"/>
      </c>
      <c r="R275" s="21">
        <f t="shared" si="97"/>
      </c>
      <c r="S275" s="22">
        <f t="shared" si="98"/>
      </c>
      <c r="T275" s="21">
        <f t="shared" si="99"/>
      </c>
      <c r="U275" s="11">
        <f t="shared" si="100"/>
      </c>
      <c r="V275" s="11">
        <f t="shared" si="101"/>
      </c>
      <c r="W275" s="22">
        <f t="shared" si="102"/>
      </c>
      <c r="X275" s="22">
        <f t="shared" si="103"/>
      </c>
      <c r="Y275" s="21">
        <f t="shared" si="104"/>
      </c>
      <c r="AA275" s="11">
        <f t="shared" si="105"/>
      </c>
      <c r="AC275" s="21">
        <f t="shared" si="106"/>
      </c>
      <c r="AD275" s="22">
        <f t="shared" si="107"/>
      </c>
      <c r="AE275" s="21">
        <f t="shared" si="108"/>
      </c>
      <c r="AN275" s="19"/>
      <c r="AO275" s="19"/>
    </row>
    <row r="276" spans="2:41" s="11" customFormat="1" ht="12.75">
      <c r="B276" s="15"/>
      <c r="C276" s="16">
        <f>IF(B276="x",COUNTIF($B$5:$B276,"x"),"")</f>
      </c>
      <c r="D276" s="17" t="s">
        <v>304</v>
      </c>
      <c r="E276" s="18">
        <v>39380</v>
      </c>
      <c r="F276" s="18">
        <f t="shared" si="88"/>
        <v>40111</v>
      </c>
      <c r="H276" s="11">
        <f t="shared" si="89"/>
      </c>
      <c r="I276" s="19">
        <f t="shared" si="90"/>
      </c>
      <c r="J276" s="11">
        <f t="shared" si="91"/>
      </c>
      <c r="L276" s="11">
        <f t="shared" si="92"/>
      </c>
      <c r="M276" s="11">
        <f t="shared" si="93"/>
      </c>
      <c r="N276" s="19">
        <f t="shared" si="94"/>
      </c>
      <c r="O276" s="19">
        <f t="shared" si="95"/>
      </c>
      <c r="P276" s="20">
        <f t="shared" si="96"/>
      </c>
      <c r="Q276" s="11">
        <f t="shared" si="109"/>
      </c>
      <c r="R276" s="21">
        <f t="shared" si="97"/>
      </c>
      <c r="S276" s="22">
        <f t="shared" si="98"/>
      </c>
      <c r="T276" s="21">
        <f t="shared" si="99"/>
      </c>
      <c r="U276" s="11">
        <f t="shared" si="100"/>
      </c>
      <c r="V276" s="11">
        <f t="shared" si="101"/>
      </c>
      <c r="W276" s="22">
        <f t="shared" si="102"/>
      </c>
      <c r="X276" s="22">
        <f t="shared" si="103"/>
      </c>
      <c r="Y276" s="21">
        <f t="shared" si="104"/>
      </c>
      <c r="AA276" s="11">
        <f t="shared" si="105"/>
      </c>
      <c r="AC276" s="21">
        <f t="shared" si="106"/>
      </c>
      <c r="AD276" s="22">
        <f t="shared" si="107"/>
      </c>
      <c r="AE276" s="21">
        <f t="shared" si="108"/>
      </c>
      <c r="AN276" s="19"/>
      <c r="AO276" s="19"/>
    </row>
    <row r="277" spans="2:41" s="11" customFormat="1" ht="12.75">
      <c r="B277" s="15"/>
      <c r="C277" s="16">
        <f>IF(B277="x",COUNTIF($B$5:$B277,"x"),"")</f>
      </c>
      <c r="D277" s="17" t="s">
        <v>305</v>
      </c>
      <c r="E277" s="18">
        <v>39380</v>
      </c>
      <c r="F277" s="18">
        <f t="shared" si="88"/>
        <v>40111</v>
      </c>
      <c r="H277" s="11">
        <f t="shared" si="89"/>
      </c>
      <c r="I277" s="19">
        <f t="shared" si="90"/>
      </c>
      <c r="J277" s="11">
        <f t="shared" si="91"/>
      </c>
      <c r="L277" s="11">
        <f t="shared" si="92"/>
      </c>
      <c r="M277" s="11">
        <f t="shared" si="93"/>
      </c>
      <c r="N277" s="19">
        <f t="shared" si="94"/>
      </c>
      <c r="O277" s="19">
        <f t="shared" si="95"/>
      </c>
      <c r="P277" s="20">
        <f t="shared" si="96"/>
      </c>
      <c r="Q277" s="11">
        <f t="shared" si="109"/>
      </c>
      <c r="R277" s="21">
        <f t="shared" si="97"/>
      </c>
      <c r="S277" s="22">
        <f t="shared" si="98"/>
      </c>
      <c r="T277" s="21">
        <f t="shared" si="99"/>
      </c>
      <c r="U277" s="11">
        <f t="shared" si="100"/>
      </c>
      <c r="V277" s="11">
        <f t="shared" si="101"/>
      </c>
      <c r="W277" s="22">
        <f t="shared" si="102"/>
      </c>
      <c r="X277" s="22">
        <f t="shared" si="103"/>
      </c>
      <c r="Y277" s="21">
        <f t="shared" si="104"/>
      </c>
      <c r="AA277" s="11">
        <f t="shared" si="105"/>
      </c>
      <c r="AC277" s="21">
        <f t="shared" si="106"/>
      </c>
      <c r="AD277" s="22">
        <f t="shared" si="107"/>
      </c>
      <c r="AE277" s="21">
        <f t="shared" si="108"/>
      </c>
      <c r="AN277" s="19"/>
      <c r="AO277" s="19"/>
    </row>
    <row r="278" spans="2:41" s="11" customFormat="1" ht="12.75">
      <c r="B278" s="15"/>
      <c r="C278" s="16">
        <f>IF(B278="x",COUNTIF($B$5:$B278,"x"),"")</f>
      </c>
      <c r="D278" s="17" t="s">
        <v>306</v>
      </c>
      <c r="E278" s="18">
        <v>39124</v>
      </c>
      <c r="F278" s="18">
        <f t="shared" si="88"/>
        <v>39855</v>
      </c>
      <c r="H278" s="11">
        <f t="shared" si="89"/>
      </c>
      <c r="I278" s="19">
        <f t="shared" si="90"/>
      </c>
      <c r="J278" s="11">
        <f t="shared" si="91"/>
      </c>
      <c r="L278" s="11">
        <f t="shared" si="92"/>
      </c>
      <c r="M278" s="11">
        <f t="shared" si="93"/>
      </c>
      <c r="N278" s="19">
        <f t="shared" si="94"/>
      </c>
      <c r="O278" s="19">
        <f t="shared" si="95"/>
      </c>
      <c r="P278" s="20">
        <f t="shared" si="96"/>
      </c>
      <c r="Q278" s="11">
        <f t="shared" si="109"/>
      </c>
      <c r="R278" s="21">
        <f t="shared" si="97"/>
      </c>
      <c r="S278" s="22">
        <f t="shared" si="98"/>
      </c>
      <c r="T278" s="21">
        <f t="shared" si="99"/>
      </c>
      <c r="U278" s="11">
        <f t="shared" si="100"/>
      </c>
      <c r="V278" s="11">
        <f t="shared" si="101"/>
      </c>
      <c r="W278" s="22">
        <f t="shared" si="102"/>
      </c>
      <c r="X278" s="22">
        <f t="shared" si="103"/>
      </c>
      <c r="Y278" s="21">
        <f t="shared" si="104"/>
      </c>
      <c r="AA278" s="11">
        <f t="shared" si="105"/>
      </c>
      <c r="AC278" s="21">
        <f t="shared" si="106"/>
      </c>
      <c r="AD278" s="22">
        <f t="shared" si="107"/>
      </c>
      <c r="AE278" s="21">
        <f t="shared" si="108"/>
      </c>
      <c r="AN278" s="19"/>
      <c r="AO278" s="19"/>
    </row>
    <row r="279" spans="2:41" s="11" customFormat="1" ht="12.75">
      <c r="B279" s="15"/>
      <c r="C279" s="16">
        <f>IF(B279="x",COUNTIF($B$5:$B279,"x"),"")</f>
      </c>
      <c r="D279" s="17" t="s">
        <v>307</v>
      </c>
      <c r="E279" s="18">
        <v>39230</v>
      </c>
      <c r="F279" s="18">
        <f t="shared" si="88"/>
        <v>39961</v>
      </c>
      <c r="H279" s="11">
        <f t="shared" si="89"/>
      </c>
      <c r="I279" s="19">
        <f t="shared" si="90"/>
      </c>
      <c r="J279" s="11">
        <f t="shared" si="91"/>
      </c>
      <c r="L279" s="11">
        <f t="shared" si="92"/>
      </c>
      <c r="M279" s="11">
        <f t="shared" si="93"/>
      </c>
      <c r="N279" s="19">
        <f t="shared" si="94"/>
      </c>
      <c r="O279" s="19">
        <f t="shared" si="95"/>
      </c>
      <c r="P279" s="20">
        <f t="shared" si="96"/>
      </c>
      <c r="Q279" s="11">
        <f t="shared" si="109"/>
      </c>
      <c r="R279" s="21">
        <f t="shared" si="97"/>
      </c>
      <c r="S279" s="22">
        <f t="shared" si="98"/>
      </c>
      <c r="T279" s="21">
        <f t="shared" si="99"/>
      </c>
      <c r="U279" s="11">
        <f t="shared" si="100"/>
      </c>
      <c r="V279" s="11">
        <f t="shared" si="101"/>
      </c>
      <c r="W279" s="22">
        <f t="shared" si="102"/>
      </c>
      <c r="X279" s="22">
        <f t="shared" si="103"/>
      </c>
      <c r="Y279" s="21">
        <f t="shared" si="104"/>
      </c>
      <c r="AA279" s="11">
        <f t="shared" si="105"/>
      </c>
      <c r="AC279" s="21">
        <f t="shared" si="106"/>
      </c>
      <c r="AD279" s="22">
        <f t="shared" si="107"/>
      </c>
      <c r="AE279" s="21">
        <f t="shared" si="108"/>
      </c>
      <c r="AN279" s="19"/>
      <c r="AO279" s="19"/>
    </row>
    <row r="280" spans="2:41" s="11" customFormat="1" ht="12.75">
      <c r="B280" s="15"/>
      <c r="C280" s="16">
        <f>IF(B280="x",COUNTIF($B$5:$B280,"x"),"")</f>
      </c>
      <c r="D280" s="17" t="s">
        <v>308</v>
      </c>
      <c r="E280" s="18">
        <v>39393</v>
      </c>
      <c r="F280" s="18">
        <f t="shared" si="88"/>
        <v>40124</v>
      </c>
      <c r="H280" s="11">
        <f t="shared" si="89"/>
      </c>
      <c r="I280" s="19">
        <f t="shared" si="90"/>
      </c>
      <c r="J280" s="11">
        <f t="shared" si="91"/>
      </c>
      <c r="L280" s="11">
        <f t="shared" si="92"/>
      </c>
      <c r="M280" s="11">
        <f t="shared" si="93"/>
      </c>
      <c r="N280" s="19">
        <f t="shared" si="94"/>
      </c>
      <c r="O280" s="19">
        <f t="shared" si="95"/>
      </c>
      <c r="P280" s="20">
        <f t="shared" si="96"/>
      </c>
      <c r="Q280" s="11">
        <f t="shared" si="109"/>
      </c>
      <c r="R280" s="21">
        <f t="shared" si="97"/>
      </c>
      <c r="S280" s="22">
        <f t="shared" si="98"/>
      </c>
      <c r="T280" s="21">
        <f t="shared" si="99"/>
      </c>
      <c r="U280" s="11">
        <f t="shared" si="100"/>
      </c>
      <c r="V280" s="11">
        <f t="shared" si="101"/>
      </c>
      <c r="W280" s="22">
        <f t="shared" si="102"/>
      </c>
      <c r="X280" s="22">
        <f t="shared" si="103"/>
      </c>
      <c r="Y280" s="21">
        <f t="shared" si="104"/>
      </c>
      <c r="AA280" s="11">
        <f t="shared" si="105"/>
      </c>
      <c r="AC280" s="21">
        <f t="shared" si="106"/>
      </c>
      <c r="AD280" s="22">
        <f t="shared" si="107"/>
      </c>
      <c r="AE280" s="21">
        <f t="shared" si="108"/>
      </c>
      <c r="AN280" s="19"/>
      <c r="AO280" s="19"/>
    </row>
    <row r="281" spans="2:41" s="11" customFormat="1" ht="12.75">
      <c r="B281" s="15"/>
      <c r="C281" s="16">
        <f>IF(B281="x",COUNTIF($B$5:$B281,"x"),"")</f>
      </c>
      <c r="D281" s="17" t="s">
        <v>309</v>
      </c>
      <c r="E281" s="18">
        <v>39393</v>
      </c>
      <c r="F281" s="18">
        <f t="shared" si="88"/>
        <v>40124</v>
      </c>
      <c r="H281" s="11">
        <f t="shared" si="89"/>
      </c>
      <c r="I281" s="19">
        <f t="shared" si="90"/>
      </c>
      <c r="J281" s="11">
        <f t="shared" si="91"/>
      </c>
      <c r="L281" s="11">
        <f t="shared" si="92"/>
      </c>
      <c r="M281" s="11">
        <f t="shared" si="93"/>
      </c>
      <c r="N281" s="19">
        <f t="shared" si="94"/>
      </c>
      <c r="O281" s="19">
        <f t="shared" si="95"/>
      </c>
      <c r="P281" s="20">
        <f t="shared" si="96"/>
      </c>
      <c r="Q281" s="11">
        <f t="shared" si="109"/>
      </c>
      <c r="R281" s="21">
        <f t="shared" si="97"/>
      </c>
      <c r="S281" s="22">
        <f t="shared" si="98"/>
      </c>
      <c r="T281" s="21">
        <f t="shared" si="99"/>
      </c>
      <c r="U281" s="11">
        <f t="shared" si="100"/>
      </c>
      <c r="V281" s="11">
        <f t="shared" si="101"/>
      </c>
      <c r="W281" s="22">
        <f t="shared" si="102"/>
      </c>
      <c r="X281" s="22">
        <f t="shared" si="103"/>
      </c>
      <c r="Y281" s="21">
        <f t="shared" si="104"/>
      </c>
      <c r="AA281" s="11">
        <f t="shared" si="105"/>
      </c>
      <c r="AC281" s="21">
        <f t="shared" si="106"/>
      </c>
      <c r="AD281" s="22">
        <f t="shared" si="107"/>
      </c>
      <c r="AE281" s="21">
        <f t="shared" si="108"/>
      </c>
      <c r="AN281" s="19"/>
      <c r="AO281" s="19"/>
    </row>
    <row r="282" spans="2:41" s="11" customFormat="1" ht="12.75">
      <c r="B282" s="15"/>
      <c r="C282" s="16">
        <f>IF(B282="x",COUNTIF($B$5:$B282,"x"),"")</f>
      </c>
      <c r="D282" s="17" t="s">
        <v>310</v>
      </c>
      <c r="E282" s="18">
        <v>39236</v>
      </c>
      <c r="F282" s="18">
        <f t="shared" si="88"/>
        <v>39967</v>
      </c>
      <c r="H282" s="11">
        <f t="shared" si="89"/>
      </c>
      <c r="I282" s="19">
        <f t="shared" si="90"/>
      </c>
      <c r="J282" s="11">
        <f t="shared" si="91"/>
      </c>
      <c r="L282" s="11">
        <f t="shared" si="92"/>
      </c>
      <c r="M282" s="11">
        <f t="shared" si="93"/>
      </c>
      <c r="N282" s="19">
        <f t="shared" si="94"/>
      </c>
      <c r="O282" s="19">
        <f t="shared" si="95"/>
      </c>
      <c r="P282" s="20">
        <f t="shared" si="96"/>
      </c>
      <c r="Q282" s="11">
        <f t="shared" si="109"/>
      </c>
      <c r="R282" s="21">
        <f t="shared" si="97"/>
      </c>
      <c r="S282" s="22">
        <f t="shared" si="98"/>
      </c>
      <c r="T282" s="21">
        <f t="shared" si="99"/>
      </c>
      <c r="U282" s="11">
        <f t="shared" si="100"/>
      </c>
      <c r="V282" s="11">
        <f t="shared" si="101"/>
      </c>
      <c r="W282" s="22">
        <f t="shared" si="102"/>
      </c>
      <c r="X282" s="22">
        <f t="shared" si="103"/>
      </c>
      <c r="Y282" s="21">
        <f t="shared" si="104"/>
      </c>
      <c r="AA282" s="11">
        <f t="shared" si="105"/>
      </c>
      <c r="AC282" s="21">
        <f t="shared" si="106"/>
      </c>
      <c r="AD282" s="22">
        <f t="shared" si="107"/>
      </c>
      <c r="AE282" s="21">
        <f t="shared" si="108"/>
      </c>
      <c r="AN282" s="19"/>
      <c r="AO282" s="19"/>
    </row>
    <row r="283" spans="2:41" s="11" customFormat="1" ht="12.75">
      <c r="B283" s="15"/>
      <c r="C283" s="16">
        <f>IF(B283="x",COUNTIF($B$5:$B283,"x"),"")</f>
      </c>
      <c r="D283" s="17" t="s">
        <v>311</v>
      </c>
      <c r="E283" s="18">
        <v>39174</v>
      </c>
      <c r="F283" s="18">
        <f t="shared" si="88"/>
        <v>39905</v>
      </c>
      <c r="H283" s="11">
        <f t="shared" si="89"/>
      </c>
      <c r="I283" s="19">
        <f t="shared" si="90"/>
      </c>
      <c r="J283" s="11">
        <f t="shared" si="91"/>
      </c>
      <c r="L283" s="11">
        <f t="shared" si="92"/>
      </c>
      <c r="M283" s="11">
        <f t="shared" si="93"/>
      </c>
      <c r="N283" s="19">
        <f t="shared" si="94"/>
      </c>
      <c r="O283" s="19">
        <f t="shared" si="95"/>
      </c>
      <c r="P283" s="20">
        <f t="shared" si="96"/>
      </c>
      <c r="Q283" s="11">
        <f t="shared" si="109"/>
      </c>
      <c r="R283" s="21">
        <f t="shared" si="97"/>
      </c>
      <c r="S283" s="22">
        <f t="shared" si="98"/>
      </c>
      <c r="T283" s="21">
        <f t="shared" si="99"/>
      </c>
      <c r="U283" s="11">
        <f t="shared" si="100"/>
      </c>
      <c r="V283" s="11">
        <f t="shared" si="101"/>
      </c>
      <c r="W283" s="22">
        <f t="shared" si="102"/>
      </c>
      <c r="X283" s="22">
        <f t="shared" si="103"/>
      </c>
      <c r="Y283" s="21">
        <f t="shared" si="104"/>
      </c>
      <c r="AA283" s="11">
        <f t="shared" si="105"/>
      </c>
      <c r="AC283" s="21">
        <f t="shared" si="106"/>
      </c>
      <c r="AD283" s="22">
        <f t="shared" si="107"/>
      </c>
      <c r="AE283" s="21">
        <f t="shared" si="108"/>
      </c>
      <c r="AN283" s="19"/>
      <c r="AO283" s="19"/>
    </row>
    <row r="284" spans="2:41" s="11" customFormat="1" ht="12.75">
      <c r="B284" s="15"/>
      <c r="C284" s="16">
        <f>IF(B284="x",COUNTIF($B$5:$B284,"x"),"")</f>
      </c>
      <c r="D284" s="17" t="s">
        <v>312</v>
      </c>
      <c r="E284" s="18">
        <v>39364</v>
      </c>
      <c r="F284" s="18">
        <f t="shared" si="88"/>
        <v>40095</v>
      </c>
      <c r="H284" s="11">
        <f t="shared" si="89"/>
      </c>
      <c r="I284" s="19">
        <f t="shared" si="90"/>
      </c>
      <c r="J284" s="11">
        <f t="shared" si="91"/>
      </c>
      <c r="L284" s="11">
        <f t="shared" si="92"/>
      </c>
      <c r="M284" s="11">
        <f t="shared" si="93"/>
      </c>
      <c r="N284" s="19">
        <f t="shared" si="94"/>
      </c>
      <c r="O284" s="19">
        <f t="shared" si="95"/>
      </c>
      <c r="P284" s="20">
        <f t="shared" si="96"/>
      </c>
      <c r="Q284" s="11">
        <f t="shared" si="109"/>
      </c>
      <c r="R284" s="21">
        <f t="shared" si="97"/>
      </c>
      <c r="S284" s="22">
        <f t="shared" si="98"/>
      </c>
      <c r="T284" s="21">
        <f t="shared" si="99"/>
      </c>
      <c r="U284" s="11">
        <f t="shared" si="100"/>
      </c>
      <c r="V284" s="11">
        <f t="shared" si="101"/>
      </c>
      <c r="W284" s="22">
        <f t="shared" si="102"/>
      </c>
      <c r="X284" s="22">
        <f t="shared" si="103"/>
      </c>
      <c r="Y284" s="21">
        <f t="shared" si="104"/>
      </c>
      <c r="AA284" s="11">
        <f t="shared" si="105"/>
      </c>
      <c r="AC284" s="21">
        <f t="shared" si="106"/>
      </c>
      <c r="AD284" s="22">
        <f t="shared" si="107"/>
      </c>
      <c r="AE284" s="21">
        <f t="shared" si="108"/>
      </c>
      <c r="AN284" s="19"/>
      <c r="AO284" s="19"/>
    </row>
    <row r="285" spans="2:41" s="11" customFormat="1" ht="12.75">
      <c r="B285" s="15"/>
      <c r="C285" s="16">
        <f>IF(B285="x",COUNTIF($B$5:$B285,"x"),"")</f>
      </c>
      <c r="D285" s="17" t="s">
        <v>313</v>
      </c>
      <c r="E285" s="18">
        <v>39364</v>
      </c>
      <c r="F285" s="18">
        <f t="shared" si="88"/>
        <v>40095</v>
      </c>
      <c r="H285" s="11">
        <f t="shared" si="89"/>
      </c>
      <c r="I285" s="19">
        <f t="shared" si="90"/>
      </c>
      <c r="J285" s="11">
        <f t="shared" si="91"/>
      </c>
      <c r="L285" s="11">
        <f t="shared" si="92"/>
      </c>
      <c r="M285" s="11">
        <f t="shared" si="93"/>
      </c>
      <c r="N285" s="19">
        <f t="shared" si="94"/>
      </c>
      <c r="O285" s="19">
        <f t="shared" si="95"/>
      </c>
      <c r="P285" s="20">
        <f t="shared" si="96"/>
      </c>
      <c r="Q285" s="11">
        <f t="shared" si="109"/>
      </c>
      <c r="R285" s="21">
        <f t="shared" si="97"/>
      </c>
      <c r="S285" s="22">
        <f t="shared" si="98"/>
      </c>
      <c r="T285" s="21">
        <f t="shared" si="99"/>
      </c>
      <c r="U285" s="11">
        <f t="shared" si="100"/>
      </c>
      <c r="V285" s="11">
        <f t="shared" si="101"/>
      </c>
      <c r="W285" s="22">
        <f t="shared" si="102"/>
      </c>
      <c r="X285" s="22">
        <f t="shared" si="103"/>
      </c>
      <c r="Y285" s="21">
        <f t="shared" si="104"/>
      </c>
      <c r="AA285" s="11">
        <f t="shared" si="105"/>
      </c>
      <c r="AC285" s="21">
        <f t="shared" si="106"/>
      </c>
      <c r="AD285" s="22">
        <f t="shared" si="107"/>
      </c>
      <c r="AE285" s="21">
        <f t="shared" si="108"/>
      </c>
      <c r="AN285" s="19"/>
      <c r="AO285" s="19"/>
    </row>
    <row r="286" spans="2:41" s="11" customFormat="1" ht="12.75">
      <c r="B286" s="15"/>
      <c r="C286" s="16">
        <f>IF(B286="x",COUNTIF($B$5:$B286,"x"),"")</f>
      </c>
      <c r="D286" s="17" t="s">
        <v>314</v>
      </c>
      <c r="E286" s="18">
        <v>39182</v>
      </c>
      <c r="F286" s="18">
        <f t="shared" si="88"/>
        <v>39913</v>
      </c>
      <c r="H286" s="11">
        <f t="shared" si="89"/>
      </c>
      <c r="I286" s="19">
        <f t="shared" si="90"/>
      </c>
      <c r="J286" s="11">
        <f t="shared" si="91"/>
      </c>
      <c r="L286" s="11">
        <f t="shared" si="92"/>
      </c>
      <c r="M286" s="11">
        <f t="shared" si="93"/>
      </c>
      <c r="N286" s="19">
        <f t="shared" si="94"/>
      </c>
      <c r="O286" s="19">
        <f t="shared" si="95"/>
      </c>
      <c r="P286" s="20">
        <f t="shared" si="96"/>
      </c>
      <c r="Q286" s="11">
        <f t="shared" si="109"/>
      </c>
      <c r="R286" s="21">
        <f t="shared" si="97"/>
      </c>
      <c r="S286" s="22">
        <f t="shared" si="98"/>
      </c>
      <c r="T286" s="21">
        <f t="shared" si="99"/>
      </c>
      <c r="U286" s="11">
        <f t="shared" si="100"/>
      </c>
      <c r="V286" s="11">
        <f t="shared" si="101"/>
      </c>
      <c r="W286" s="22">
        <f t="shared" si="102"/>
      </c>
      <c r="X286" s="22">
        <f t="shared" si="103"/>
      </c>
      <c r="Y286" s="21">
        <f t="shared" si="104"/>
      </c>
      <c r="AA286" s="11">
        <f t="shared" si="105"/>
      </c>
      <c r="AC286" s="21">
        <f t="shared" si="106"/>
      </c>
      <c r="AD286" s="22">
        <f t="shared" si="107"/>
      </c>
      <c r="AE286" s="21">
        <f t="shared" si="108"/>
      </c>
      <c r="AN286" s="19"/>
      <c r="AO286" s="19"/>
    </row>
    <row r="287" spans="2:41" s="11" customFormat="1" ht="12.75">
      <c r="B287" s="15"/>
      <c r="C287" s="16">
        <f>IF(B287="x",COUNTIF($B$5:$B287,"x"),"")</f>
      </c>
      <c r="D287" s="17" t="s">
        <v>315</v>
      </c>
      <c r="E287" s="18">
        <v>39182</v>
      </c>
      <c r="F287" s="18">
        <f t="shared" si="88"/>
        <v>39913</v>
      </c>
      <c r="H287" s="11">
        <f t="shared" si="89"/>
      </c>
      <c r="I287" s="19">
        <f t="shared" si="90"/>
      </c>
      <c r="J287" s="11">
        <f t="shared" si="91"/>
      </c>
      <c r="L287" s="11">
        <f t="shared" si="92"/>
      </c>
      <c r="M287" s="11">
        <f t="shared" si="93"/>
      </c>
      <c r="N287" s="19">
        <f t="shared" si="94"/>
      </c>
      <c r="O287" s="19">
        <f t="shared" si="95"/>
      </c>
      <c r="P287" s="20">
        <f t="shared" si="96"/>
      </c>
      <c r="Q287" s="11">
        <f t="shared" si="109"/>
      </c>
      <c r="R287" s="21">
        <f t="shared" si="97"/>
      </c>
      <c r="S287" s="22">
        <f t="shared" si="98"/>
      </c>
      <c r="T287" s="21">
        <f t="shared" si="99"/>
      </c>
      <c r="U287" s="11">
        <f t="shared" si="100"/>
      </c>
      <c r="V287" s="11">
        <f t="shared" si="101"/>
      </c>
      <c r="W287" s="22">
        <f t="shared" si="102"/>
      </c>
      <c r="X287" s="22">
        <f t="shared" si="103"/>
      </c>
      <c r="Y287" s="21">
        <f t="shared" si="104"/>
      </c>
      <c r="AA287" s="11">
        <f t="shared" si="105"/>
      </c>
      <c r="AC287" s="21">
        <f t="shared" si="106"/>
      </c>
      <c r="AD287" s="22">
        <f t="shared" si="107"/>
      </c>
      <c r="AE287" s="21">
        <f t="shared" si="108"/>
      </c>
      <c r="AN287" s="19"/>
      <c r="AO287" s="19"/>
    </row>
    <row r="288" spans="2:41" s="11" customFormat="1" ht="12.75">
      <c r="B288" s="15"/>
      <c r="C288" s="16">
        <f>IF(B288="x",COUNTIF($B$5:$B288,"x"),"")</f>
      </c>
      <c r="D288" s="17" t="s">
        <v>316</v>
      </c>
      <c r="E288" s="18">
        <v>39177</v>
      </c>
      <c r="F288" s="18">
        <f t="shared" si="88"/>
        <v>39908</v>
      </c>
      <c r="H288" s="11">
        <f t="shared" si="89"/>
      </c>
      <c r="I288" s="19">
        <f t="shared" si="90"/>
      </c>
      <c r="J288" s="11">
        <f t="shared" si="91"/>
      </c>
      <c r="L288" s="11">
        <f t="shared" si="92"/>
      </c>
      <c r="M288" s="11">
        <f t="shared" si="93"/>
      </c>
      <c r="N288" s="19">
        <f t="shared" si="94"/>
      </c>
      <c r="O288" s="19">
        <f t="shared" si="95"/>
      </c>
      <c r="P288" s="20">
        <f t="shared" si="96"/>
      </c>
      <c r="Q288" s="11">
        <f t="shared" si="109"/>
      </c>
      <c r="R288" s="21">
        <f t="shared" si="97"/>
      </c>
      <c r="S288" s="22">
        <f t="shared" si="98"/>
      </c>
      <c r="T288" s="21">
        <f t="shared" si="99"/>
      </c>
      <c r="U288" s="11">
        <f t="shared" si="100"/>
      </c>
      <c r="V288" s="11">
        <f t="shared" si="101"/>
      </c>
      <c r="W288" s="22">
        <f t="shared" si="102"/>
      </c>
      <c r="X288" s="22">
        <f t="shared" si="103"/>
      </c>
      <c r="Y288" s="21">
        <f t="shared" si="104"/>
      </c>
      <c r="AA288" s="11">
        <f t="shared" si="105"/>
      </c>
      <c r="AC288" s="21">
        <f t="shared" si="106"/>
      </c>
      <c r="AD288" s="22">
        <f t="shared" si="107"/>
      </c>
      <c r="AE288" s="21">
        <f t="shared" si="108"/>
      </c>
      <c r="AN288" s="19"/>
      <c r="AO288" s="19"/>
    </row>
    <row r="289" spans="2:41" s="11" customFormat="1" ht="12.75">
      <c r="B289" s="15"/>
      <c r="C289" s="16">
        <f>IF(B289="x",COUNTIF($B$5:$B289,"x"),"")</f>
      </c>
      <c r="D289" s="17" t="s">
        <v>317</v>
      </c>
      <c r="E289" s="18">
        <v>39123</v>
      </c>
      <c r="F289" s="18">
        <f t="shared" si="88"/>
        <v>39854</v>
      </c>
      <c r="H289" s="11">
        <f t="shared" si="89"/>
      </c>
      <c r="I289" s="19">
        <f t="shared" si="90"/>
      </c>
      <c r="J289" s="11">
        <f t="shared" si="91"/>
      </c>
      <c r="L289" s="11">
        <f t="shared" si="92"/>
      </c>
      <c r="M289" s="11">
        <f t="shared" si="93"/>
      </c>
      <c r="N289" s="19">
        <f t="shared" si="94"/>
      </c>
      <c r="O289" s="19">
        <f t="shared" si="95"/>
      </c>
      <c r="P289" s="20">
        <f t="shared" si="96"/>
      </c>
      <c r="Q289" s="11">
        <f t="shared" si="109"/>
      </c>
      <c r="R289" s="21">
        <f t="shared" si="97"/>
      </c>
      <c r="S289" s="22">
        <f t="shared" si="98"/>
      </c>
      <c r="T289" s="21">
        <f t="shared" si="99"/>
      </c>
      <c r="U289" s="11">
        <f t="shared" si="100"/>
      </c>
      <c r="V289" s="11">
        <f t="shared" si="101"/>
      </c>
      <c r="W289" s="22">
        <f t="shared" si="102"/>
      </c>
      <c r="X289" s="22">
        <f t="shared" si="103"/>
      </c>
      <c r="Y289" s="21">
        <f t="shared" si="104"/>
      </c>
      <c r="AA289" s="11">
        <f t="shared" si="105"/>
      </c>
      <c r="AC289" s="21">
        <f t="shared" si="106"/>
      </c>
      <c r="AD289" s="22">
        <f t="shared" si="107"/>
      </c>
      <c r="AE289" s="21">
        <f t="shared" si="108"/>
      </c>
      <c r="AN289" s="19"/>
      <c r="AO289" s="19"/>
    </row>
    <row r="290" spans="2:41" s="11" customFormat="1" ht="12.75">
      <c r="B290" s="15"/>
      <c r="C290" s="16">
        <f>IF(B290="x",COUNTIF($B$5:$B290,"x"),"")</f>
      </c>
      <c r="D290" s="17" t="s">
        <v>318</v>
      </c>
      <c r="E290" s="18">
        <v>39177</v>
      </c>
      <c r="F290" s="18">
        <f t="shared" si="88"/>
        <v>39908</v>
      </c>
      <c r="H290" s="11">
        <f t="shared" si="89"/>
      </c>
      <c r="I290" s="19">
        <f t="shared" si="90"/>
      </c>
      <c r="J290" s="11">
        <f t="shared" si="91"/>
      </c>
      <c r="L290" s="11">
        <f t="shared" si="92"/>
      </c>
      <c r="M290" s="11">
        <f t="shared" si="93"/>
      </c>
      <c r="N290" s="19">
        <f t="shared" si="94"/>
      </c>
      <c r="O290" s="19">
        <f t="shared" si="95"/>
      </c>
      <c r="P290" s="20">
        <f t="shared" si="96"/>
      </c>
      <c r="Q290" s="11">
        <f t="shared" si="109"/>
      </c>
      <c r="R290" s="21">
        <f t="shared" si="97"/>
      </c>
      <c r="S290" s="22">
        <f t="shared" si="98"/>
      </c>
      <c r="T290" s="21">
        <f t="shared" si="99"/>
      </c>
      <c r="U290" s="11">
        <f t="shared" si="100"/>
      </c>
      <c r="V290" s="11">
        <f t="shared" si="101"/>
      </c>
      <c r="W290" s="22">
        <f t="shared" si="102"/>
      </c>
      <c r="X290" s="22">
        <f t="shared" si="103"/>
      </c>
      <c r="Y290" s="21">
        <f t="shared" si="104"/>
      </c>
      <c r="AA290" s="11">
        <f t="shared" si="105"/>
      </c>
      <c r="AC290" s="21">
        <f t="shared" si="106"/>
      </c>
      <c r="AD290" s="22">
        <f t="shared" si="107"/>
      </c>
      <c r="AE290" s="21">
        <f t="shared" si="108"/>
      </c>
      <c r="AN290" s="19"/>
      <c r="AO290" s="19"/>
    </row>
    <row r="291" spans="2:41" s="11" customFormat="1" ht="12.75">
      <c r="B291" s="15"/>
      <c r="C291" s="16">
        <f>IF(B291="x",COUNTIF($B$5:$B291,"x"),"")</f>
      </c>
      <c r="D291" s="17" t="s">
        <v>319</v>
      </c>
      <c r="E291" s="18">
        <v>39179</v>
      </c>
      <c r="F291" s="18">
        <f t="shared" si="88"/>
        <v>39910</v>
      </c>
      <c r="H291" s="11">
        <f t="shared" si="89"/>
      </c>
      <c r="I291" s="19">
        <f t="shared" si="90"/>
      </c>
      <c r="J291" s="11">
        <f t="shared" si="91"/>
      </c>
      <c r="L291" s="11">
        <f t="shared" si="92"/>
      </c>
      <c r="M291" s="11">
        <f t="shared" si="93"/>
      </c>
      <c r="N291" s="19">
        <f t="shared" si="94"/>
      </c>
      <c r="O291" s="19">
        <f t="shared" si="95"/>
      </c>
      <c r="P291" s="20">
        <f t="shared" si="96"/>
      </c>
      <c r="Q291" s="11">
        <f t="shared" si="109"/>
      </c>
      <c r="R291" s="21">
        <f t="shared" si="97"/>
      </c>
      <c r="S291" s="22">
        <f t="shared" si="98"/>
      </c>
      <c r="T291" s="21">
        <f t="shared" si="99"/>
      </c>
      <c r="U291" s="11">
        <f t="shared" si="100"/>
      </c>
      <c r="V291" s="11">
        <f t="shared" si="101"/>
      </c>
      <c r="W291" s="22">
        <f t="shared" si="102"/>
      </c>
      <c r="X291" s="22">
        <f t="shared" si="103"/>
      </c>
      <c r="Y291" s="21">
        <f t="shared" si="104"/>
      </c>
      <c r="AA291" s="11">
        <f t="shared" si="105"/>
      </c>
      <c r="AC291" s="21">
        <f t="shared" si="106"/>
      </c>
      <c r="AD291" s="22">
        <f t="shared" si="107"/>
      </c>
      <c r="AE291" s="21">
        <f t="shared" si="108"/>
      </c>
      <c r="AN291" s="19"/>
      <c r="AO291" s="19"/>
    </row>
    <row r="292" spans="2:41" s="11" customFormat="1" ht="12.75">
      <c r="B292" s="15"/>
      <c r="C292" s="16">
        <f>IF(B292="x",COUNTIF($B$5:$B292,"x"),"")</f>
      </c>
      <c r="D292" s="17" t="s">
        <v>320</v>
      </c>
      <c r="E292" s="18">
        <v>39179</v>
      </c>
      <c r="F292" s="18">
        <f t="shared" si="88"/>
        <v>39910</v>
      </c>
      <c r="H292" s="11">
        <f t="shared" si="89"/>
      </c>
      <c r="I292" s="19">
        <f t="shared" si="90"/>
      </c>
      <c r="J292" s="11">
        <f t="shared" si="91"/>
      </c>
      <c r="L292" s="11">
        <f t="shared" si="92"/>
      </c>
      <c r="M292" s="11">
        <f t="shared" si="93"/>
      </c>
      <c r="N292" s="19">
        <f t="shared" si="94"/>
      </c>
      <c r="O292" s="19">
        <f t="shared" si="95"/>
      </c>
      <c r="P292" s="20">
        <f t="shared" si="96"/>
      </c>
      <c r="Q292" s="11">
        <f t="shared" si="109"/>
      </c>
      <c r="R292" s="21">
        <f t="shared" si="97"/>
      </c>
      <c r="S292" s="22">
        <f t="shared" si="98"/>
      </c>
      <c r="T292" s="21">
        <f t="shared" si="99"/>
      </c>
      <c r="U292" s="11">
        <f t="shared" si="100"/>
      </c>
      <c r="V292" s="11">
        <f t="shared" si="101"/>
      </c>
      <c r="W292" s="22">
        <f t="shared" si="102"/>
      </c>
      <c r="X292" s="22">
        <f t="shared" si="103"/>
      </c>
      <c r="Y292" s="21">
        <f t="shared" si="104"/>
      </c>
      <c r="AA292" s="11">
        <f t="shared" si="105"/>
      </c>
      <c r="AC292" s="21">
        <f t="shared" si="106"/>
      </c>
      <c r="AD292" s="22">
        <f t="shared" si="107"/>
      </c>
      <c r="AE292" s="21">
        <f t="shared" si="108"/>
      </c>
      <c r="AN292" s="19"/>
      <c r="AO292" s="19"/>
    </row>
    <row r="293" spans="2:41" s="11" customFormat="1" ht="12.75">
      <c r="B293" s="15"/>
      <c r="C293" s="16">
        <f>IF(B293="x",COUNTIF($B$5:$B293,"x"),"")</f>
      </c>
      <c r="D293" s="17" t="s">
        <v>321</v>
      </c>
      <c r="E293" s="18">
        <v>39385</v>
      </c>
      <c r="F293" s="18">
        <f t="shared" si="88"/>
        <v>40116</v>
      </c>
      <c r="H293" s="11">
        <f t="shared" si="89"/>
      </c>
      <c r="I293" s="19">
        <f t="shared" si="90"/>
      </c>
      <c r="J293" s="11">
        <f t="shared" si="91"/>
      </c>
      <c r="L293" s="11">
        <f t="shared" si="92"/>
      </c>
      <c r="M293" s="11">
        <f t="shared" si="93"/>
      </c>
      <c r="N293" s="19">
        <f t="shared" si="94"/>
      </c>
      <c r="O293" s="19">
        <f t="shared" si="95"/>
      </c>
      <c r="P293" s="20">
        <f t="shared" si="96"/>
      </c>
      <c r="Q293" s="11">
        <f t="shared" si="109"/>
      </c>
      <c r="R293" s="21">
        <f t="shared" si="97"/>
      </c>
      <c r="S293" s="22">
        <f t="shared" si="98"/>
      </c>
      <c r="T293" s="21">
        <f t="shared" si="99"/>
      </c>
      <c r="U293" s="11">
        <f t="shared" si="100"/>
      </c>
      <c r="V293" s="11">
        <f t="shared" si="101"/>
      </c>
      <c r="W293" s="22">
        <f t="shared" si="102"/>
      </c>
      <c r="X293" s="22">
        <f t="shared" si="103"/>
      </c>
      <c r="Y293" s="21">
        <f t="shared" si="104"/>
      </c>
      <c r="AA293" s="11">
        <f t="shared" si="105"/>
      </c>
      <c r="AC293" s="21">
        <f t="shared" si="106"/>
      </c>
      <c r="AD293" s="22">
        <f t="shared" si="107"/>
      </c>
      <c r="AE293" s="21">
        <f t="shared" si="108"/>
      </c>
      <c r="AN293" s="19"/>
      <c r="AO293" s="19"/>
    </row>
    <row r="294" spans="2:41" s="11" customFormat="1" ht="12.75">
      <c r="B294" s="15"/>
      <c r="C294" s="16">
        <f>IF(B294="x",COUNTIF($B$5:$B294,"x"),"")</f>
      </c>
      <c r="D294" s="17" t="s">
        <v>322</v>
      </c>
      <c r="E294" s="18">
        <v>39435</v>
      </c>
      <c r="F294" s="18">
        <f t="shared" si="88"/>
        <v>40166</v>
      </c>
      <c r="H294" s="11">
        <f t="shared" si="89"/>
      </c>
      <c r="I294" s="19">
        <f t="shared" si="90"/>
      </c>
      <c r="J294" s="11">
        <f t="shared" si="91"/>
      </c>
      <c r="L294" s="11">
        <f t="shared" si="92"/>
      </c>
      <c r="M294" s="11">
        <f t="shared" si="93"/>
      </c>
      <c r="N294" s="19">
        <f t="shared" si="94"/>
      </c>
      <c r="O294" s="19">
        <f t="shared" si="95"/>
      </c>
      <c r="P294" s="20">
        <f t="shared" si="96"/>
      </c>
      <c r="Q294" s="11">
        <f t="shared" si="109"/>
      </c>
      <c r="R294" s="21">
        <f t="shared" si="97"/>
      </c>
      <c r="S294" s="22">
        <f t="shared" si="98"/>
      </c>
      <c r="T294" s="21">
        <f t="shared" si="99"/>
      </c>
      <c r="U294" s="11">
        <f t="shared" si="100"/>
      </c>
      <c r="V294" s="11">
        <f t="shared" si="101"/>
      </c>
      <c r="W294" s="22">
        <f t="shared" si="102"/>
      </c>
      <c r="X294" s="22">
        <f t="shared" si="103"/>
      </c>
      <c r="Y294" s="21">
        <f t="shared" si="104"/>
      </c>
      <c r="AA294" s="11">
        <f t="shared" si="105"/>
      </c>
      <c r="AC294" s="21">
        <f t="shared" si="106"/>
      </c>
      <c r="AD294" s="22">
        <f t="shared" si="107"/>
      </c>
      <c r="AE294" s="21">
        <f t="shared" si="108"/>
      </c>
      <c r="AN294" s="19"/>
      <c r="AO294" s="19"/>
    </row>
    <row r="295" spans="2:41" s="11" customFormat="1" ht="12.75">
      <c r="B295" s="15"/>
      <c r="C295" s="16">
        <f>IF(B295="x",COUNTIF($B$5:$B295,"x"),"")</f>
      </c>
      <c r="D295" s="17" t="s">
        <v>323</v>
      </c>
      <c r="E295" s="18">
        <v>39436</v>
      </c>
      <c r="F295" s="18">
        <f t="shared" si="88"/>
        <v>40167</v>
      </c>
      <c r="H295" s="11">
        <f t="shared" si="89"/>
      </c>
      <c r="I295" s="19">
        <f t="shared" si="90"/>
      </c>
      <c r="J295" s="11">
        <f t="shared" si="91"/>
      </c>
      <c r="L295" s="11">
        <f t="shared" si="92"/>
      </c>
      <c r="M295" s="11">
        <f t="shared" si="93"/>
      </c>
      <c r="N295" s="19">
        <f t="shared" si="94"/>
      </c>
      <c r="O295" s="19">
        <f t="shared" si="95"/>
      </c>
      <c r="P295" s="20">
        <f t="shared" si="96"/>
      </c>
      <c r="Q295" s="11">
        <f t="shared" si="109"/>
      </c>
      <c r="R295" s="21">
        <f t="shared" si="97"/>
      </c>
      <c r="S295" s="22">
        <f t="shared" si="98"/>
      </c>
      <c r="T295" s="21">
        <f t="shared" si="99"/>
      </c>
      <c r="U295" s="11">
        <f t="shared" si="100"/>
      </c>
      <c r="V295" s="11">
        <f t="shared" si="101"/>
      </c>
      <c r="W295" s="22">
        <f t="shared" si="102"/>
      </c>
      <c r="X295" s="22">
        <f t="shared" si="103"/>
      </c>
      <c r="Y295" s="21">
        <f t="shared" si="104"/>
      </c>
      <c r="AA295" s="11">
        <f t="shared" si="105"/>
      </c>
      <c r="AC295" s="21">
        <f t="shared" si="106"/>
      </c>
      <c r="AD295" s="22">
        <f t="shared" si="107"/>
      </c>
      <c r="AE295" s="21">
        <f t="shared" si="108"/>
      </c>
      <c r="AN295" s="19"/>
      <c r="AO295" s="19"/>
    </row>
    <row r="296" spans="2:41" s="11" customFormat="1" ht="12.75">
      <c r="B296" s="15"/>
      <c r="C296" s="16">
        <f>IF(B296="x",COUNTIF($B$5:$B296,"x"),"")</f>
      </c>
      <c r="D296" s="17" t="s">
        <v>324</v>
      </c>
      <c r="E296" s="18">
        <v>39226</v>
      </c>
      <c r="F296" s="18">
        <f t="shared" si="88"/>
        <v>39957</v>
      </c>
      <c r="H296" s="11">
        <f t="shared" si="89"/>
      </c>
      <c r="I296" s="19">
        <f t="shared" si="90"/>
      </c>
      <c r="J296" s="11">
        <f t="shared" si="91"/>
      </c>
      <c r="L296" s="11">
        <f t="shared" si="92"/>
      </c>
      <c r="M296" s="11">
        <f t="shared" si="93"/>
      </c>
      <c r="N296" s="19">
        <f t="shared" si="94"/>
      </c>
      <c r="O296" s="19">
        <f t="shared" si="95"/>
      </c>
      <c r="P296" s="20">
        <f t="shared" si="96"/>
      </c>
      <c r="Q296" s="11">
        <f t="shared" si="109"/>
      </c>
      <c r="R296" s="21">
        <f t="shared" si="97"/>
      </c>
      <c r="S296" s="22">
        <f t="shared" si="98"/>
      </c>
      <c r="T296" s="21">
        <f t="shared" si="99"/>
      </c>
      <c r="U296" s="11">
        <f t="shared" si="100"/>
      </c>
      <c r="V296" s="11">
        <f t="shared" si="101"/>
      </c>
      <c r="W296" s="22">
        <f t="shared" si="102"/>
      </c>
      <c r="X296" s="22">
        <f t="shared" si="103"/>
      </c>
      <c r="Y296" s="21">
        <f t="shared" si="104"/>
      </c>
      <c r="AA296" s="11">
        <f t="shared" si="105"/>
      </c>
      <c r="AC296" s="21">
        <f t="shared" si="106"/>
      </c>
      <c r="AD296" s="22">
        <f t="shared" si="107"/>
      </c>
      <c r="AE296" s="21">
        <f t="shared" si="108"/>
      </c>
      <c r="AN296" s="19"/>
      <c r="AO296" s="19"/>
    </row>
    <row r="297" spans="2:41" s="11" customFormat="1" ht="12.75">
      <c r="B297" s="15"/>
      <c r="C297" s="16">
        <f>IF(B297="x",COUNTIF($B$5:$B297,"x"),"")</f>
      </c>
      <c r="D297" s="17" t="s">
        <v>325</v>
      </c>
      <c r="E297" s="18">
        <v>39113</v>
      </c>
      <c r="F297" s="18">
        <f t="shared" si="88"/>
        <v>39844</v>
      </c>
      <c r="H297" s="11">
        <f t="shared" si="89"/>
      </c>
      <c r="I297" s="19">
        <f t="shared" si="90"/>
      </c>
      <c r="J297" s="11">
        <f t="shared" si="91"/>
      </c>
      <c r="L297" s="11">
        <f t="shared" si="92"/>
      </c>
      <c r="M297" s="11">
        <f t="shared" si="93"/>
      </c>
      <c r="N297" s="19">
        <f t="shared" si="94"/>
      </c>
      <c r="O297" s="19">
        <f t="shared" si="95"/>
      </c>
      <c r="P297" s="20">
        <f t="shared" si="96"/>
      </c>
      <c r="Q297" s="11">
        <f t="shared" si="109"/>
      </c>
      <c r="R297" s="21">
        <f t="shared" si="97"/>
      </c>
      <c r="S297" s="22">
        <f t="shared" si="98"/>
      </c>
      <c r="T297" s="21">
        <f t="shared" si="99"/>
      </c>
      <c r="U297" s="11">
        <f t="shared" si="100"/>
      </c>
      <c r="V297" s="11">
        <f t="shared" si="101"/>
      </c>
      <c r="W297" s="22">
        <f t="shared" si="102"/>
      </c>
      <c r="X297" s="22">
        <f t="shared" si="103"/>
      </c>
      <c r="Y297" s="21">
        <f t="shared" si="104"/>
      </c>
      <c r="AA297" s="11">
        <f t="shared" si="105"/>
      </c>
      <c r="AC297" s="21">
        <f t="shared" si="106"/>
      </c>
      <c r="AD297" s="22">
        <f t="shared" si="107"/>
      </c>
      <c r="AE297" s="21">
        <f t="shared" si="108"/>
      </c>
      <c r="AN297" s="19"/>
      <c r="AO297" s="19"/>
    </row>
    <row r="298" spans="2:41" s="11" customFormat="1" ht="12.75">
      <c r="B298" s="15"/>
      <c r="C298" s="16">
        <f>IF(B298="x",COUNTIF($B$5:$B298,"x"),"")</f>
      </c>
      <c r="D298" s="17" t="s">
        <v>326</v>
      </c>
      <c r="E298" s="18">
        <v>39288</v>
      </c>
      <c r="F298" s="18">
        <f t="shared" si="88"/>
        <v>40019</v>
      </c>
      <c r="H298" s="11">
        <f t="shared" si="89"/>
      </c>
      <c r="I298" s="19">
        <f t="shared" si="90"/>
      </c>
      <c r="J298" s="11">
        <f t="shared" si="91"/>
      </c>
      <c r="L298" s="11">
        <f t="shared" si="92"/>
      </c>
      <c r="M298" s="11">
        <f t="shared" si="93"/>
      </c>
      <c r="N298" s="19">
        <f t="shared" si="94"/>
      </c>
      <c r="O298" s="19">
        <f t="shared" si="95"/>
      </c>
      <c r="P298" s="20">
        <f t="shared" si="96"/>
      </c>
      <c r="Q298" s="11">
        <f t="shared" si="109"/>
      </c>
      <c r="R298" s="21">
        <f t="shared" si="97"/>
      </c>
      <c r="S298" s="22">
        <f t="shared" si="98"/>
      </c>
      <c r="T298" s="21">
        <f t="shared" si="99"/>
      </c>
      <c r="U298" s="11">
        <f t="shared" si="100"/>
      </c>
      <c r="V298" s="11">
        <f t="shared" si="101"/>
      </c>
      <c r="W298" s="22">
        <f t="shared" si="102"/>
      </c>
      <c r="X298" s="22">
        <f t="shared" si="103"/>
      </c>
      <c r="Y298" s="21">
        <f t="shared" si="104"/>
      </c>
      <c r="AA298" s="11">
        <f t="shared" si="105"/>
      </c>
      <c r="AC298" s="21">
        <f t="shared" si="106"/>
      </c>
      <c r="AD298" s="22">
        <f t="shared" si="107"/>
      </c>
      <c r="AE298" s="21">
        <f t="shared" si="108"/>
      </c>
      <c r="AN298" s="19"/>
      <c r="AO298" s="19"/>
    </row>
    <row r="299" spans="2:41" s="11" customFormat="1" ht="12.75">
      <c r="B299" s="15"/>
      <c r="C299" s="16">
        <f>IF(B299="x",COUNTIF($B$5:$B299,"x"),"")</f>
      </c>
      <c r="D299" s="17" t="s">
        <v>327</v>
      </c>
      <c r="E299" s="18">
        <v>39093</v>
      </c>
      <c r="F299" s="18">
        <f t="shared" si="88"/>
        <v>39824</v>
      </c>
      <c r="H299" s="11">
        <f t="shared" si="89"/>
      </c>
      <c r="I299" s="19">
        <f t="shared" si="90"/>
      </c>
      <c r="J299" s="11">
        <f t="shared" si="91"/>
      </c>
      <c r="L299" s="11">
        <f t="shared" si="92"/>
      </c>
      <c r="M299" s="11">
        <f t="shared" si="93"/>
      </c>
      <c r="N299" s="19">
        <f t="shared" si="94"/>
      </c>
      <c r="O299" s="19">
        <f t="shared" si="95"/>
      </c>
      <c r="P299" s="20">
        <f t="shared" si="96"/>
      </c>
      <c r="Q299" s="11">
        <f t="shared" si="109"/>
      </c>
      <c r="R299" s="21">
        <f t="shared" si="97"/>
      </c>
      <c r="S299" s="22">
        <f t="shared" si="98"/>
      </c>
      <c r="T299" s="21">
        <f t="shared" si="99"/>
      </c>
      <c r="U299" s="11">
        <f t="shared" si="100"/>
      </c>
      <c r="V299" s="11">
        <f t="shared" si="101"/>
      </c>
      <c r="W299" s="22">
        <f t="shared" si="102"/>
      </c>
      <c r="X299" s="22">
        <f t="shared" si="103"/>
      </c>
      <c r="Y299" s="21">
        <f t="shared" si="104"/>
      </c>
      <c r="AA299" s="11">
        <f t="shared" si="105"/>
      </c>
      <c r="AC299" s="21">
        <f t="shared" si="106"/>
      </c>
      <c r="AD299" s="22">
        <f t="shared" si="107"/>
      </c>
      <c r="AE299" s="21">
        <f t="shared" si="108"/>
      </c>
      <c r="AN299" s="19"/>
      <c r="AO299" s="19"/>
    </row>
    <row r="300" spans="2:41" s="11" customFormat="1" ht="12.75">
      <c r="B300" s="15"/>
      <c r="C300" s="16">
        <f>IF(B300="x",COUNTIF($B$5:$B300,"x"),"")</f>
      </c>
      <c r="D300" s="17" t="s">
        <v>328</v>
      </c>
      <c r="E300" s="18">
        <v>39205</v>
      </c>
      <c r="F300" s="18">
        <f t="shared" si="88"/>
        <v>39936</v>
      </c>
      <c r="H300" s="11">
        <f t="shared" si="89"/>
      </c>
      <c r="I300" s="19">
        <f t="shared" si="90"/>
      </c>
      <c r="J300" s="11">
        <f t="shared" si="91"/>
      </c>
      <c r="L300" s="11">
        <f t="shared" si="92"/>
      </c>
      <c r="M300" s="11">
        <f t="shared" si="93"/>
      </c>
      <c r="N300" s="19">
        <f t="shared" si="94"/>
      </c>
      <c r="O300" s="19">
        <f t="shared" si="95"/>
      </c>
      <c r="P300" s="20">
        <f t="shared" si="96"/>
      </c>
      <c r="Q300" s="11">
        <f t="shared" si="109"/>
      </c>
      <c r="R300" s="21">
        <f t="shared" si="97"/>
      </c>
      <c r="S300" s="22">
        <f t="shared" si="98"/>
      </c>
      <c r="T300" s="21">
        <f t="shared" si="99"/>
      </c>
      <c r="U300" s="11">
        <f t="shared" si="100"/>
      </c>
      <c r="V300" s="11">
        <f t="shared" si="101"/>
      </c>
      <c r="W300" s="22">
        <f t="shared" si="102"/>
      </c>
      <c r="X300" s="22">
        <f t="shared" si="103"/>
      </c>
      <c r="Y300" s="21">
        <f t="shared" si="104"/>
      </c>
      <c r="AA300" s="11">
        <f t="shared" si="105"/>
      </c>
      <c r="AC300" s="21">
        <f t="shared" si="106"/>
      </c>
      <c r="AD300" s="22">
        <f t="shared" si="107"/>
      </c>
      <c r="AE300" s="21">
        <f t="shared" si="108"/>
      </c>
      <c r="AN300" s="19"/>
      <c r="AO300" s="19"/>
    </row>
    <row r="301" spans="2:41" s="11" customFormat="1" ht="12.75">
      <c r="B301" s="15"/>
      <c r="C301" s="16">
        <f>IF(B301="x",COUNTIF($B$5:$B301,"x"),"")</f>
      </c>
      <c r="D301" s="17" t="s">
        <v>329</v>
      </c>
      <c r="E301" s="18">
        <v>39093</v>
      </c>
      <c r="F301" s="18">
        <f t="shared" si="88"/>
        <v>39824</v>
      </c>
      <c r="H301" s="11">
        <f t="shared" si="89"/>
      </c>
      <c r="I301" s="19">
        <f t="shared" si="90"/>
      </c>
      <c r="J301" s="11">
        <f t="shared" si="91"/>
      </c>
      <c r="L301" s="11">
        <f t="shared" si="92"/>
      </c>
      <c r="M301" s="11">
        <f t="shared" si="93"/>
      </c>
      <c r="N301" s="19">
        <f t="shared" si="94"/>
      </c>
      <c r="O301" s="19">
        <f t="shared" si="95"/>
      </c>
      <c r="P301" s="20">
        <f t="shared" si="96"/>
      </c>
      <c r="Q301" s="11">
        <f t="shared" si="109"/>
      </c>
      <c r="R301" s="21">
        <f t="shared" si="97"/>
      </c>
      <c r="S301" s="22">
        <f t="shared" si="98"/>
      </c>
      <c r="T301" s="21">
        <f t="shared" si="99"/>
      </c>
      <c r="U301" s="11">
        <f t="shared" si="100"/>
      </c>
      <c r="V301" s="11">
        <f t="shared" si="101"/>
      </c>
      <c r="W301" s="22">
        <f t="shared" si="102"/>
      </c>
      <c r="X301" s="22">
        <f t="shared" si="103"/>
      </c>
      <c r="Y301" s="21">
        <f t="shared" si="104"/>
      </c>
      <c r="AA301" s="11">
        <f t="shared" si="105"/>
      </c>
      <c r="AC301" s="21">
        <f t="shared" si="106"/>
      </c>
      <c r="AD301" s="22">
        <f t="shared" si="107"/>
      </c>
      <c r="AE301" s="21">
        <f t="shared" si="108"/>
      </c>
      <c r="AN301" s="19"/>
      <c r="AO301" s="19"/>
    </row>
    <row r="302" spans="2:41" s="11" customFormat="1" ht="12.75">
      <c r="B302" s="15"/>
      <c r="C302" s="16">
        <f>IF(B302="x",COUNTIF($B$5:$B302,"x"),"")</f>
      </c>
      <c r="D302" s="17" t="s">
        <v>330</v>
      </c>
      <c r="E302" s="18">
        <v>39366</v>
      </c>
      <c r="F302" s="18">
        <f t="shared" si="88"/>
        <v>40097</v>
      </c>
      <c r="H302" s="11">
        <f t="shared" si="89"/>
      </c>
      <c r="I302" s="19">
        <f t="shared" si="90"/>
      </c>
      <c r="J302" s="11">
        <f t="shared" si="91"/>
      </c>
      <c r="L302" s="11">
        <f t="shared" si="92"/>
      </c>
      <c r="M302" s="11">
        <f t="shared" si="93"/>
      </c>
      <c r="N302" s="19">
        <f t="shared" si="94"/>
      </c>
      <c r="O302" s="19">
        <f t="shared" si="95"/>
      </c>
      <c r="P302" s="20">
        <f t="shared" si="96"/>
      </c>
      <c r="Q302" s="11">
        <f t="shared" si="109"/>
      </c>
      <c r="R302" s="21">
        <f t="shared" si="97"/>
      </c>
      <c r="S302" s="22">
        <f t="shared" si="98"/>
      </c>
      <c r="T302" s="21">
        <f t="shared" si="99"/>
      </c>
      <c r="U302" s="11">
        <f t="shared" si="100"/>
      </c>
      <c r="V302" s="11">
        <f t="shared" si="101"/>
      </c>
      <c r="W302" s="22">
        <f t="shared" si="102"/>
      </c>
      <c r="X302" s="22">
        <f t="shared" si="103"/>
      </c>
      <c r="Y302" s="21">
        <f t="shared" si="104"/>
      </c>
      <c r="AA302" s="11">
        <f t="shared" si="105"/>
      </c>
      <c r="AC302" s="21">
        <f t="shared" si="106"/>
      </c>
      <c r="AD302" s="22">
        <f t="shared" si="107"/>
      </c>
      <c r="AE302" s="21">
        <f t="shared" si="108"/>
      </c>
      <c r="AN302" s="19"/>
      <c r="AO302" s="19"/>
    </row>
    <row r="303" spans="2:41" s="11" customFormat="1" ht="12.75">
      <c r="B303" s="15"/>
      <c r="C303" s="16">
        <f>IF(B303="x",COUNTIF($B$5:$B303,"x"),"")</f>
      </c>
      <c r="D303" s="17" t="s">
        <v>331</v>
      </c>
      <c r="E303" s="18">
        <v>39231</v>
      </c>
      <c r="F303" s="18">
        <f t="shared" si="88"/>
        <v>39962</v>
      </c>
      <c r="H303" s="11">
        <f t="shared" si="89"/>
      </c>
      <c r="I303" s="19">
        <f t="shared" si="90"/>
      </c>
      <c r="J303" s="11">
        <f t="shared" si="91"/>
      </c>
      <c r="L303" s="11">
        <f t="shared" si="92"/>
      </c>
      <c r="M303" s="11">
        <f t="shared" si="93"/>
      </c>
      <c r="N303" s="19">
        <f t="shared" si="94"/>
      </c>
      <c r="O303" s="19">
        <f t="shared" si="95"/>
      </c>
      <c r="P303" s="20">
        <f t="shared" si="96"/>
      </c>
      <c r="Q303" s="11">
        <f t="shared" si="109"/>
      </c>
      <c r="R303" s="21">
        <f t="shared" si="97"/>
      </c>
      <c r="S303" s="22">
        <f t="shared" si="98"/>
      </c>
      <c r="T303" s="21">
        <f t="shared" si="99"/>
      </c>
      <c r="U303" s="11">
        <f t="shared" si="100"/>
      </c>
      <c r="V303" s="11">
        <f t="shared" si="101"/>
      </c>
      <c r="W303" s="22">
        <f t="shared" si="102"/>
      </c>
      <c r="X303" s="22">
        <f t="shared" si="103"/>
      </c>
      <c r="Y303" s="21">
        <f t="shared" si="104"/>
      </c>
      <c r="AA303" s="11">
        <f t="shared" si="105"/>
      </c>
      <c r="AC303" s="21">
        <f t="shared" si="106"/>
      </c>
      <c r="AD303" s="22">
        <f t="shared" si="107"/>
      </c>
      <c r="AE303" s="21">
        <f t="shared" si="108"/>
      </c>
      <c r="AN303" s="19"/>
      <c r="AO303" s="19"/>
    </row>
    <row r="304" spans="2:41" s="11" customFormat="1" ht="12.75">
      <c r="B304" s="15"/>
      <c r="C304" s="16">
        <f>IF(B304="x",COUNTIF($B$5:$B304,"x"),"")</f>
      </c>
      <c r="D304" s="17" t="s">
        <v>332</v>
      </c>
      <c r="E304" s="18">
        <v>39361</v>
      </c>
      <c r="F304" s="18">
        <f t="shared" si="88"/>
        <v>40092</v>
      </c>
      <c r="H304" s="11">
        <f t="shared" si="89"/>
      </c>
      <c r="I304" s="19">
        <f t="shared" si="90"/>
      </c>
      <c r="J304" s="11">
        <f t="shared" si="91"/>
      </c>
      <c r="L304" s="11">
        <f t="shared" si="92"/>
      </c>
      <c r="M304" s="11">
        <f t="shared" si="93"/>
      </c>
      <c r="N304" s="19">
        <f t="shared" si="94"/>
      </c>
      <c r="O304" s="19">
        <f t="shared" si="95"/>
      </c>
      <c r="P304" s="20">
        <f t="shared" si="96"/>
      </c>
      <c r="Q304" s="11">
        <f t="shared" si="109"/>
      </c>
      <c r="R304" s="21">
        <f t="shared" si="97"/>
      </c>
      <c r="S304" s="22">
        <f t="shared" si="98"/>
      </c>
      <c r="T304" s="21">
        <f t="shared" si="99"/>
      </c>
      <c r="U304" s="11">
        <f t="shared" si="100"/>
      </c>
      <c r="V304" s="11">
        <f t="shared" si="101"/>
      </c>
      <c r="W304" s="22">
        <f t="shared" si="102"/>
      </c>
      <c r="X304" s="22">
        <f t="shared" si="103"/>
      </c>
      <c r="Y304" s="21">
        <f t="shared" si="104"/>
      </c>
      <c r="AA304" s="11">
        <f t="shared" si="105"/>
      </c>
      <c r="AC304" s="21">
        <f t="shared" si="106"/>
      </c>
      <c r="AD304" s="22">
        <f t="shared" si="107"/>
      </c>
      <c r="AE304" s="21">
        <f t="shared" si="108"/>
      </c>
      <c r="AN304" s="19"/>
      <c r="AO304" s="19"/>
    </row>
    <row r="305" spans="2:41" s="11" customFormat="1" ht="12.75">
      <c r="B305" s="15"/>
      <c r="C305" s="16">
        <f>IF(B305="x",COUNTIF($B$5:$B305,"x"),"")</f>
      </c>
      <c r="D305" s="17" t="s">
        <v>333</v>
      </c>
      <c r="E305" s="18">
        <v>39361</v>
      </c>
      <c r="F305" s="18">
        <f t="shared" si="88"/>
        <v>40092</v>
      </c>
      <c r="H305" s="11">
        <f t="shared" si="89"/>
      </c>
      <c r="I305" s="19">
        <f t="shared" si="90"/>
      </c>
      <c r="J305" s="11">
        <f t="shared" si="91"/>
      </c>
      <c r="L305" s="11">
        <f t="shared" si="92"/>
      </c>
      <c r="M305" s="11">
        <f t="shared" si="93"/>
      </c>
      <c r="N305" s="19">
        <f t="shared" si="94"/>
      </c>
      <c r="O305" s="19">
        <f t="shared" si="95"/>
      </c>
      <c r="P305" s="20">
        <f t="shared" si="96"/>
      </c>
      <c r="Q305" s="11">
        <f t="shared" si="109"/>
      </c>
      <c r="R305" s="21">
        <f t="shared" si="97"/>
      </c>
      <c r="S305" s="22">
        <f t="shared" si="98"/>
      </c>
      <c r="T305" s="21">
        <f t="shared" si="99"/>
      </c>
      <c r="U305" s="11">
        <f t="shared" si="100"/>
      </c>
      <c r="V305" s="11">
        <f t="shared" si="101"/>
      </c>
      <c r="W305" s="22">
        <f t="shared" si="102"/>
      </c>
      <c r="X305" s="22">
        <f t="shared" si="103"/>
      </c>
      <c r="Y305" s="21">
        <f t="shared" si="104"/>
      </c>
      <c r="AA305" s="11">
        <f t="shared" si="105"/>
      </c>
      <c r="AC305" s="21">
        <f t="shared" si="106"/>
      </c>
      <c r="AD305" s="22">
        <f t="shared" si="107"/>
      </c>
      <c r="AE305" s="21">
        <f t="shared" si="108"/>
      </c>
      <c r="AN305" s="19"/>
      <c r="AO305" s="19"/>
    </row>
    <row r="306" spans="2:41" s="11" customFormat="1" ht="12.75">
      <c r="B306" s="15"/>
      <c r="C306" s="16">
        <f>IF(B306="x",COUNTIF($B$5:$B306,"x"),"")</f>
      </c>
      <c r="D306" s="17" t="s">
        <v>334</v>
      </c>
      <c r="E306" s="18">
        <v>39170</v>
      </c>
      <c r="F306" s="18">
        <f t="shared" si="88"/>
        <v>39901</v>
      </c>
      <c r="H306" s="11">
        <f t="shared" si="89"/>
      </c>
      <c r="I306" s="19">
        <f t="shared" si="90"/>
      </c>
      <c r="J306" s="11">
        <f t="shared" si="91"/>
      </c>
      <c r="L306" s="11">
        <f t="shared" si="92"/>
      </c>
      <c r="M306" s="11">
        <f t="shared" si="93"/>
      </c>
      <c r="N306" s="19">
        <f t="shared" si="94"/>
      </c>
      <c r="O306" s="19">
        <f t="shared" si="95"/>
      </c>
      <c r="P306" s="20">
        <f t="shared" si="96"/>
      </c>
      <c r="Q306" s="11">
        <f t="shared" si="109"/>
      </c>
      <c r="R306" s="21">
        <f t="shared" si="97"/>
      </c>
      <c r="S306" s="22">
        <f t="shared" si="98"/>
      </c>
      <c r="T306" s="21">
        <f t="shared" si="99"/>
      </c>
      <c r="U306" s="11">
        <f t="shared" si="100"/>
      </c>
      <c r="V306" s="11">
        <f t="shared" si="101"/>
      </c>
      <c r="W306" s="22">
        <f t="shared" si="102"/>
      </c>
      <c r="X306" s="22">
        <f t="shared" si="103"/>
      </c>
      <c r="Y306" s="21">
        <f t="shared" si="104"/>
      </c>
      <c r="AA306" s="11">
        <f t="shared" si="105"/>
      </c>
      <c r="AC306" s="21">
        <f t="shared" si="106"/>
      </c>
      <c r="AD306" s="22">
        <f t="shared" si="107"/>
      </c>
      <c r="AE306" s="21">
        <f t="shared" si="108"/>
      </c>
      <c r="AN306" s="19"/>
      <c r="AO306" s="19"/>
    </row>
    <row r="307" spans="2:41" s="11" customFormat="1" ht="12.75">
      <c r="B307" s="15"/>
      <c r="C307" s="16">
        <f>IF(B307="x",COUNTIF($B$5:$B307,"x"),"")</f>
      </c>
      <c r="D307" s="17" t="s">
        <v>335</v>
      </c>
      <c r="E307" s="18">
        <v>39289</v>
      </c>
      <c r="F307" s="18">
        <f t="shared" si="88"/>
        <v>40020</v>
      </c>
      <c r="H307" s="11">
        <f t="shared" si="89"/>
      </c>
      <c r="I307" s="19">
        <f t="shared" si="90"/>
      </c>
      <c r="J307" s="11">
        <f t="shared" si="91"/>
      </c>
      <c r="L307" s="11">
        <f t="shared" si="92"/>
      </c>
      <c r="M307" s="11">
        <f t="shared" si="93"/>
      </c>
      <c r="N307" s="19">
        <f t="shared" si="94"/>
      </c>
      <c r="O307" s="19">
        <f t="shared" si="95"/>
      </c>
      <c r="P307" s="20">
        <f t="shared" si="96"/>
      </c>
      <c r="Q307" s="11">
        <f t="shared" si="109"/>
      </c>
      <c r="R307" s="21">
        <f t="shared" si="97"/>
      </c>
      <c r="S307" s="22">
        <f t="shared" si="98"/>
      </c>
      <c r="T307" s="21">
        <f t="shared" si="99"/>
      </c>
      <c r="U307" s="11">
        <f t="shared" si="100"/>
      </c>
      <c r="V307" s="11">
        <f t="shared" si="101"/>
      </c>
      <c r="W307" s="22">
        <f t="shared" si="102"/>
      </c>
      <c r="X307" s="22">
        <f t="shared" si="103"/>
      </c>
      <c r="Y307" s="21">
        <f t="shared" si="104"/>
      </c>
      <c r="AA307" s="11">
        <f t="shared" si="105"/>
      </c>
      <c r="AC307" s="21">
        <f t="shared" si="106"/>
      </c>
      <c r="AD307" s="22">
        <f t="shared" si="107"/>
      </c>
      <c r="AE307" s="21">
        <f t="shared" si="108"/>
      </c>
      <c r="AN307" s="19"/>
      <c r="AO307" s="19"/>
    </row>
    <row r="308" spans="2:41" s="11" customFormat="1" ht="12.75">
      <c r="B308" s="15"/>
      <c r="C308" s="16">
        <f>IF(B308="x",COUNTIF($B$5:$B308,"x"),"")</f>
      </c>
      <c r="D308" s="17" t="s">
        <v>336</v>
      </c>
      <c r="E308" s="18">
        <v>39269</v>
      </c>
      <c r="F308" s="18">
        <f t="shared" si="88"/>
        <v>40000</v>
      </c>
      <c r="H308" s="11">
        <f t="shared" si="89"/>
      </c>
      <c r="I308" s="19">
        <f t="shared" si="90"/>
      </c>
      <c r="J308" s="11">
        <f t="shared" si="91"/>
      </c>
      <c r="L308" s="11">
        <f t="shared" si="92"/>
      </c>
      <c r="M308" s="11">
        <f t="shared" si="93"/>
      </c>
      <c r="N308" s="19">
        <f t="shared" si="94"/>
      </c>
      <c r="O308" s="19">
        <f t="shared" si="95"/>
      </c>
      <c r="P308" s="20">
        <f t="shared" si="96"/>
      </c>
      <c r="Q308" s="11">
        <f t="shared" si="109"/>
      </c>
      <c r="R308" s="21">
        <f t="shared" si="97"/>
      </c>
      <c r="S308" s="22">
        <f t="shared" si="98"/>
      </c>
      <c r="T308" s="21">
        <f t="shared" si="99"/>
      </c>
      <c r="U308" s="11">
        <f t="shared" si="100"/>
      </c>
      <c r="V308" s="11">
        <f t="shared" si="101"/>
      </c>
      <c r="W308" s="22">
        <f t="shared" si="102"/>
      </c>
      <c r="X308" s="22">
        <f t="shared" si="103"/>
      </c>
      <c r="Y308" s="21">
        <f t="shared" si="104"/>
      </c>
      <c r="AA308" s="11">
        <f t="shared" si="105"/>
      </c>
      <c r="AC308" s="21">
        <f t="shared" si="106"/>
      </c>
      <c r="AD308" s="22">
        <f t="shared" si="107"/>
      </c>
      <c r="AE308" s="21">
        <f t="shared" si="108"/>
      </c>
      <c r="AN308" s="19"/>
      <c r="AO308" s="19"/>
    </row>
    <row r="309" spans="2:41" s="11" customFormat="1" ht="12.75">
      <c r="B309" s="15"/>
      <c r="C309" s="16">
        <f>IF(B309="x",COUNTIF($B$5:$B309,"x"),"")</f>
      </c>
      <c r="D309" s="17" t="s">
        <v>337</v>
      </c>
      <c r="E309" s="18">
        <v>39161</v>
      </c>
      <c r="F309" s="18">
        <f t="shared" si="88"/>
        <v>39892</v>
      </c>
      <c r="H309" s="11">
        <f t="shared" si="89"/>
      </c>
      <c r="I309" s="19">
        <f t="shared" si="90"/>
      </c>
      <c r="J309" s="11">
        <f t="shared" si="91"/>
      </c>
      <c r="L309" s="11">
        <f t="shared" si="92"/>
      </c>
      <c r="M309" s="11">
        <f t="shared" si="93"/>
      </c>
      <c r="N309" s="19">
        <f t="shared" si="94"/>
      </c>
      <c r="O309" s="19">
        <f t="shared" si="95"/>
      </c>
      <c r="P309" s="20">
        <f t="shared" si="96"/>
      </c>
      <c r="Q309" s="11">
        <f t="shared" si="109"/>
      </c>
      <c r="R309" s="21">
        <f t="shared" si="97"/>
      </c>
      <c r="S309" s="22">
        <f t="shared" si="98"/>
      </c>
      <c r="T309" s="21">
        <f t="shared" si="99"/>
      </c>
      <c r="U309" s="11">
        <f t="shared" si="100"/>
      </c>
      <c r="V309" s="11">
        <f t="shared" si="101"/>
      </c>
      <c r="W309" s="22">
        <f t="shared" si="102"/>
      </c>
      <c r="X309" s="22">
        <f t="shared" si="103"/>
      </c>
      <c r="Y309" s="21">
        <f t="shared" si="104"/>
      </c>
      <c r="AA309" s="11">
        <f t="shared" si="105"/>
      </c>
      <c r="AC309" s="21">
        <f t="shared" si="106"/>
      </c>
      <c r="AD309" s="22">
        <f t="shared" si="107"/>
      </c>
      <c r="AE309" s="21">
        <f t="shared" si="108"/>
      </c>
      <c r="AN309" s="19"/>
      <c r="AO309" s="19"/>
    </row>
    <row r="310" spans="2:41" s="11" customFormat="1" ht="12.75">
      <c r="B310" s="15"/>
      <c r="C310" s="16">
        <f>IF(B310="x",COUNTIF($B$5:$B310,"x"),"")</f>
      </c>
      <c r="D310" s="17" t="s">
        <v>338</v>
      </c>
      <c r="E310" s="18">
        <v>39113</v>
      </c>
      <c r="F310" s="18">
        <f t="shared" si="88"/>
        <v>39844</v>
      </c>
      <c r="H310" s="11">
        <f t="shared" si="89"/>
      </c>
      <c r="I310" s="19">
        <f t="shared" si="90"/>
      </c>
      <c r="J310" s="11">
        <f t="shared" si="91"/>
      </c>
      <c r="L310" s="11">
        <f t="shared" si="92"/>
      </c>
      <c r="M310" s="11">
        <f t="shared" si="93"/>
      </c>
      <c r="N310" s="19">
        <f t="shared" si="94"/>
      </c>
      <c r="O310" s="19">
        <f t="shared" si="95"/>
      </c>
      <c r="P310" s="20">
        <f t="shared" si="96"/>
      </c>
      <c r="Q310" s="11">
        <f t="shared" si="109"/>
      </c>
      <c r="R310" s="21">
        <f t="shared" si="97"/>
      </c>
      <c r="S310" s="22">
        <f t="shared" si="98"/>
      </c>
      <c r="T310" s="21">
        <f t="shared" si="99"/>
      </c>
      <c r="U310" s="11">
        <f t="shared" si="100"/>
      </c>
      <c r="V310" s="11">
        <f t="shared" si="101"/>
      </c>
      <c r="W310" s="22">
        <f t="shared" si="102"/>
      </c>
      <c r="X310" s="22">
        <f t="shared" si="103"/>
      </c>
      <c r="Y310" s="21">
        <f t="shared" si="104"/>
      </c>
      <c r="AA310" s="11">
        <f t="shared" si="105"/>
      </c>
      <c r="AC310" s="21">
        <f t="shared" si="106"/>
      </c>
      <c r="AD310" s="22">
        <f t="shared" si="107"/>
      </c>
      <c r="AE310" s="21">
        <f t="shared" si="108"/>
      </c>
      <c r="AN310" s="19"/>
      <c r="AO310" s="19"/>
    </row>
    <row r="311" spans="2:41" s="11" customFormat="1" ht="12.75">
      <c r="B311" s="15"/>
      <c r="C311" s="16">
        <f>IF(B311="x",COUNTIF($B$5:$B311,"x"),"")</f>
      </c>
      <c r="D311" s="17" t="s">
        <v>339</v>
      </c>
      <c r="E311" s="18">
        <v>39276</v>
      </c>
      <c r="F311" s="18">
        <f t="shared" si="88"/>
        <v>40007</v>
      </c>
      <c r="H311" s="11">
        <f t="shared" si="89"/>
      </c>
      <c r="I311" s="19">
        <f t="shared" si="90"/>
      </c>
      <c r="J311" s="11">
        <f t="shared" si="91"/>
      </c>
      <c r="L311" s="11">
        <f t="shared" si="92"/>
      </c>
      <c r="M311" s="11">
        <f t="shared" si="93"/>
      </c>
      <c r="N311" s="19">
        <f t="shared" si="94"/>
      </c>
      <c r="O311" s="19">
        <f t="shared" si="95"/>
      </c>
      <c r="P311" s="20">
        <f t="shared" si="96"/>
      </c>
      <c r="Q311" s="11">
        <f t="shared" si="109"/>
      </c>
      <c r="R311" s="21">
        <f t="shared" si="97"/>
      </c>
      <c r="S311" s="22">
        <f t="shared" si="98"/>
      </c>
      <c r="T311" s="21">
        <f t="shared" si="99"/>
      </c>
      <c r="U311" s="11">
        <f t="shared" si="100"/>
      </c>
      <c r="V311" s="11">
        <f t="shared" si="101"/>
      </c>
      <c r="W311" s="22">
        <f t="shared" si="102"/>
      </c>
      <c r="X311" s="22">
        <f t="shared" si="103"/>
      </c>
      <c r="Y311" s="21">
        <f t="shared" si="104"/>
      </c>
      <c r="AA311" s="11">
        <f t="shared" si="105"/>
      </c>
      <c r="AC311" s="21">
        <f t="shared" si="106"/>
      </c>
      <c r="AD311" s="22">
        <f t="shared" si="107"/>
      </c>
      <c r="AE311" s="21">
        <f t="shared" si="108"/>
      </c>
      <c r="AN311" s="19"/>
      <c r="AO311" s="19"/>
    </row>
    <row r="312" spans="2:41" s="11" customFormat="1" ht="12.75">
      <c r="B312" s="15"/>
      <c r="C312" s="16">
        <f>IF(B312="x",COUNTIF($B$5:$B312,"x"),"")</f>
      </c>
      <c r="D312" s="17" t="s">
        <v>340</v>
      </c>
      <c r="E312" s="18">
        <v>39443</v>
      </c>
      <c r="F312" s="18">
        <f t="shared" si="88"/>
        <v>40174</v>
      </c>
      <c r="H312" s="11">
        <f t="shared" si="89"/>
      </c>
      <c r="I312" s="19">
        <f t="shared" si="90"/>
      </c>
      <c r="J312" s="11">
        <f t="shared" si="91"/>
      </c>
      <c r="L312" s="11">
        <f t="shared" si="92"/>
      </c>
      <c r="M312" s="11">
        <f t="shared" si="93"/>
      </c>
      <c r="N312" s="19">
        <f t="shared" si="94"/>
      </c>
      <c r="O312" s="19">
        <f t="shared" si="95"/>
      </c>
      <c r="P312" s="20">
        <f t="shared" si="96"/>
      </c>
      <c r="Q312" s="11">
        <f t="shared" si="109"/>
      </c>
      <c r="R312" s="21">
        <f t="shared" si="97"/>
      </c>
      <c r="S312" s="22">
        <f t="shared" si="98"/>
      </c>
      <c r="T312" s="21">
        <f t="shared" si="99"/>
      </c>
      <c r="U312" s="11">
        <f t="shared" si="100"/>
      </c>
      <c r="V312" s="11">
        <f t="shared" si="101"/>
      </c>
      <c r="W312" s="22">
        <f t="shared" si="102"/>
      </c>
      <c r="X312" s="22">
        <f t="shared" si="103"/>
      </c>
      <c r="Y312" s="21">
        <f t="shared" si="104"/>
      </c>
      <c r="AA312" s="11">
        <f t="shared" si="105"/>
      </c>
      <c r="AC312" s="21">
        <f t="shared" si="106"/>
      </c>
      <c r="AD312" s="22">
        <f t="shared" si="107"/>
      </c>
      <c r="AE312" s="21">
        <f t="shared" si="108"/>
      </c>
      <c r="AN312" s="19"/>
      <c r="AO312" s="19"/>
    </row>
    <row r="313" spans="2:41" s="11" customFormat="1" ht="12.75">
      <c r="B313" s="15"/>
      <c r="C313" s="16">
        <f>IF(B313="x",COUNTIF($B$5:$B313,"x"),"")</f>
      </c>
      <c r="D313" s="17" t="s">
        <v>341</v>
      </c>
      <c r="E313" s="18">
        <v>39284</v>
      </c>
      <c r="F313" s="18">
        <f t="shared" si="88"/>
        <v>40015</v>
      </c>
      <c r="H313" s="11">
        <f t="shared" si="89"/>
      </c>
      <c r="I313" s="19">
        <f t="shared" si="90"/>
      </c>
      <c r="J313" s="11">
        <f t="shared" si="91"/>
      </c>
      <c r="L313" s="11">
        <f t="shared" si="92"/>
      </c>
      <c r="M313" s="11">
        <f t="shared" si="93"/>
      </c>
      <c r="N313" s="19">
        <f t="shared" si="94"/>
      </c>
      <c r="O313" s="19">
        <f t="shared" si="95"/>
      </c>
      <c r="P313" s="20">
        <f t="shared" si="96"/>
      </c>
      <c r="Q313" s="11">
        <f t="shared" si="109"/>
      </c>
      <c r="R313" s="21">
        <f t="shared" si="97"/>
      </c>
      <c r="S313" s="22">
        <f t="shared" si="98"/>
      </c>
      <c r="T313" s="21">
        <f t="shared" si="99"/>
      </c>
      <c r="U313" s="11">
        <f t="shared" si="100"/>
      </c>
      <c r="V313" s="11">
        <f t="shared" si="101"/>
      </c>
      <c r="W313" s="22">
        <f t="shared" si="102"/>
      </c>
      <c r="X313" s="22">
        <f t="shared" si="103"/>
      </c>
      <c r="Y313" s="21">
        <f t="shared" si="104"/>
      </c>
      <c r="AA313" s="11">
        <f t="shared" si="105"/>
      </c>
      <c r="AC313" s="21">
        <f t="shared" si="106"/>
      </c>
      <c r="AD313" s="22">
        <f t="shared" si="107"/>
      </c>
      <c r="AE313" s="21">
        <f t="shared" si="108"/>
      </c>
      <c r="AN313" s="19"/>
      <c r="AO313" s="19"/>
    </row>
    <row r="314" spans="2:41" s="11" customFormat="1" ht="12.75">
      <c r="B314" s="15"/>
      <c r="C314" s="16">
        <f>IF(B314="x",COUNTIF($B$5:$B314,"x"),"")</f>
      </c>
      <c r="D314" s="17" t="s">
        <v>342</v>
      </c>
      <c r="E314" s="18">
        <v>39443</v>
      </c>
      <c r="F314" s="18">
        <f t="shared" si="88"/>
        <v>40174</v>
      </c>
      <c r="H314" s="11">
        <f t="shared" si="89"/>
      </c>
      <c r="I314" s="19">
        <f t="shared" si="90"/>
      </c>
      <c r="J314" s="11">
        <f t="shared" si="91"/>
      </c>
      <c r="L314" s="11">
        <f t="shared" si="92"/>
      </c>
      <c r="M314" s="11">
        <f t="shared" si="93"/>
      </c>
      <c r="N314" s="19">
        <f t="shared" si="94"/>
      </c>
      <c r="O314" s="19">
        <f t="shared" si="95"/>
      </c>
      <c r="P314" s="20">
        <f t="shared" si="96"/>
      </c>
      <c r="Q314" s="11">
        <f t="shared" si="109"/>
      </c>
      <c r="R314" s="21">
        <f t="shared" si="97"/>
      </c>
      <c r="S314" s="22">
        <f t="shared" si="98"/>
      </c>
      <c r="T314" s="21">
        <f t="shared" si="99"/>
      </c>
      <c r="U314" s="11">
        <f t="shared" si="100"/>
      </c>
      <c r="V314" s="11">
        <f t="shared" si="101"/>
      </c>
      <c r="W314" s="22">
        <f t="shared" si="102"/>
      </c>
      <c r="X314" s="22">
        <f t="shared" si="103"/>
      </c>
      <c r="Y314" s="21">
        <f t="shared" si="104"/>
      </c>
      <c r="AA314" s="11">
        <f t="shared" si="105"/>
      </c>
      <c r="AC314" s="21">
        <f t="shared" si="106"/>
      </c>
      <c r="AD314" s="22">
        <f t="shared" si="107"/>
      </c>
      <c r="AE314" s="21">
        <f t="shared" si="108"/>
      </c>
      <c r="AN314" s="19"/>
      <c r="AO314" s="19"/>
    </row>
    <row r="315" spans="2:41" s="11" customFormat="1" ht="12.75">
      <c r="B315" s="15"/>
      <c r="C315" s="16">
        <f>IF(B315="x",COUNTIF($B$5:$B315,"x"),"")</f>
      </c>
      <c r="D315" s="17" t="s">
        <v>343</v>
      </c>
      <c r="E315" s="18">
        <v>39257</v>
      </c>
      <c r="F315" s="18">
        <f t="shared" si="88"/>
        <v>39988</v>
      </c>
      <c r="H315" s="11">
        <f t="shared" si="89"/>
      </c>
      <c r="I315" s="19">
        <f t="shared" si="90"/>
      </c>
      <c r="J315" s="11">
        <f t="shared" si="91"/>
      </c>
      <c r="L315" s="11">
        <f t="shared" si="92"/>
      </c>
      <c r="M315" s="11">
        <f t="shared" si="93"/>
      </c>
      <c r="N315" s="19">
        <f t="shared" si="94"/>
      </c>
      <c r="O315" s="19">
        <f t="shared" si="95"/>
      </c>
      <c r="P315" s="20">
        <f t="shared" si="96"/>
      </c>
      <c r="Q315" s="11">
        <f t="shared" si="109"/>
      </c>
      <c r="R315" s="21">
        <f t="shared" si="97"/>
      </c>
      <c r="S315" s="22">
        <f t="shared" si="98"/>
      </c>
      <c r="T315" s="21">
        <f t="shared" si="99"/>
      </c>
      <c r="U315" s="11">
        <f t="shared" si="100"/>
      </c>
      <c r="V315" s="11">
        <f t="shared" si="101"/>
      </c>
      <c r="W315" s="22">
        <f t="shared" si="102"/>
      </c>
      <c r="X315" s="22">
        <f t="shared" si="103"/>
      </c>
      <c r="Y315" s="21">
        <f t="shared" si="104"/>
      </c>
      <c r="AA315" s="11">
        <f t="shared" si="105"/>
      </c>
      <c r="AC315" s="21">
        <f t="shared" si="106"/>
      </c>
      <c r="AD315" s="22">
        <f t="shared" si="107"/>
      </c>
      <c r="AE315" s="21">
        <f t="shared" si="108"/>
      </c>
      <c r="AN315" s="19"/>
      <c r="AO315" s="19"/>
    </row>
    <row r="316" spans="2:41" s="11" customFormat="1" ht="12.75">
      <c r="B316" s="15"/>
      <c r="C316" s="16">
        <f>IF(B316="x",COUNTIF($B$5:$B316,"x"),"")</f>
      </c>
      <c r="D316" s="17" t="s">
        <v>344</v>
      </c>
      <c r="E316" s="18">
        <v>39205</v>
      </c>
      <c r="F316" s="18">
        <f t="shared" si="88"/>
        <v>39936</v>
      </c>
      <c r="H316" s="11">
        <f t="shared" si="89"/>
      </c>
      <c r="I316" s="19">
        <f t="shared" si="90"/>
      </c>
      <c r="J316" s="11">
        <f t="shared" si="91"/>
      </c>
      <c r="L316" s="11">
        <f t="shared" si="92"/>
      </c>
      <c r="M316" s="11">
        <f t="shared" si="93"/>
      </c>
      <c r="N316" s="19">
        <f t="shared" si="94"/>
      </c>
      <c r="O316" s="19">
        <f t="shared" si="95"/>
      </c>
      <c r="P316" s="20">
        <f t="shared" si="96"/>
      </c>
      <c r="Q316" s="11">
        <f t="shared" si="109"/>
      </c>
      <c r="R316" s="21">
        <f t="shared" si="97"/>
      </c>
      <c r="S316" s="22">
        <f t="shared" si="98"/>
      </c>
      <c r="T316" s="21">
        <f t="shared" si="99"/>
      </c>
      <c r="U316" s="11">
        <f t="shared" si="100"/>
      </c>
      <c r="V316" s="11">
        <f t="shared" si="101"/>
      </c>
      <c r="W316" s="22">
        <f t="shared" si="102"/>
      </c>
      <c r="X316" s="22">
        <f t="shared" si="103"/>
      </c>
      <c r="Y316" s="21">
        <f t="shared" si="104"/>
      </c>
      <c r="AA316" s="11">
        <f t="shared" si="105"/>
      </c>
      <c r="AC316" s="21">
        <f t="shared" si="106"/>
      </c>
      <c r="AD316" s="22">
        <f t="shared" si="107"/>
      </c>
      <c r="AE316" s="21">
        <f t="shared" si="108"/>
      </c>
      <c r="AN316" s="19"/>
      <c r="AO316" s="19"/>
    </row>
    <row r="317" spans="2:41" s="11" customFormat="1" ht="12.75">
      <c r="B317" s="15"/>
      <c r="C317" s="16">
        <f>IF(B317="x",COUNTIF($B$5:$B317,"x"),"")</f>
      </c>
      <c r="D317" s="17" t="s">
        <v>345</v>
      </c>
      <c r="E317" s="18">
        <v>39315</v>
      </c>
      <c r="F317" s="18">
        <f t="shared" si="88"/>
        <v>40046</v>
      </c>
      <c r="H317" s="11">
        <f t="shared" si="89"/>
      </c>
      <c r="I317" s="19">
        <f t="shared" si="90"/>
      </c>
      <c r="J317" s="11">
        <f t="shared" si="91"/>
      </c>
      <c r="L317" s="11">
        <f t="shared" si="92"/>
      </c>
      <c r="M317" s="11">
        <f t="shared" si="93"/>
      </c>
      <c r="N317" s="19">
        <f t="shared" si="94"/>
      </c>
      <c r="O317" s="19">
        <f t="shared" si="95"/>
      </c>
      <c r="P317" s="20">
        <f t="shared" si="96"/>
      </c>
      <c r="Q317" s="11">
        <f t="shared" si="109"/>
      </c>
      <c r="R317" s="21">
        <f t="shared" si="97"/>
      </c>
      <c r="S317" s="22">
        <f t="shared" si="98"/>
      </c>
      <c r="T317" s="21">
        <f t="shared" si="99"/>
      </c>
      <c r="U317" s="11">
        <f t="shared" si="100"/>
      </c>
      <c r="V317" s="11">
        <f t="shared" si="101"/>
      </c>
      <c r="W317" s="22">
        <f t="shared" si="102"/>
      </c>
      <c r="X317" s="22">
        <f t="shared" si="103"/>
      </c>
      <c r="Y317" s="21">
        <f t="shared" si="104"/>
      </c>
      <c r="AA317" s="11">
        <f t="shared" si="105"/>
      </c>
      <c r="AC317" s="21">
        <f t="shared" si="106"/>
      </c>
      <c r="AD317" s="22">
        <f t="shared" si="107"/>
      </c>
      <c r="AE317" s="21">
        <f t="shared" si="108"/>
      </c>
      <c r="AN317" s="19"/>
      <c r="AO317" s="19"/>
    </row>
    <row r="318" spans="2:41" s="11" customFormat="1" ht="12.75">
      <c r="B318" s="15"/>
      <c r="C318" s="16">
        <f>IF(B318="x",COUNTIF($B$5:$B318,"x"),"")</f>
      </c>
      <c r="D318" s="17" t="s">
        <v>346</v>
      </c>
      <c r="E318" s="18">
        <v>39170</v>
      </c>
      <c r="F318" s="18">
        <f t="shared" si="88"/>
        <v>39901</v>
      </c>
      <c r="H318" s="11">
        <f t="shared" si="89"/>
      </c>
      <c r="I318" s="19">
        <f t="shared" si="90"/>
      </c>
      <c r="J318" s="11">
        <f t="shared" si="91"/>
      </c>
      <c r="L318" s="11">
        <f t="shared" si="92"/>
      </c>
      <c r="M318" s="11">
        <f t="shared" si="93"/>
      </c>
      <c r="N318" s="19">
        <f t="shared" si="94"/>
      </c>
      <c r="O318" s="19">
        <f t="shared" si="95"/>
      </c>
      <c r="P318" s="20">
        <f t="shared" si="96"/>
      </c>
      <c r="Q318" s="11">
        <f t="shared" si="109"/>
      </c>
      <c r="R318" s="21">
        <f t="shared" si="97"/>
      </c>
      <c r="S318" s="22">
        <f t="shared" si="98"/>
      </c>
      <c r="T318" s="21">
        <f t="shared" si="99"/>
      </c>
      <c r="U318" s="11">
        <f t="shared" si="100"/>
      </c>
      <c r="V318" s="11">
        <f t="shared" si="101"/>
      </c>
      <c r="W318" s="22">
        <f t="shared" si="102"/>
      </c>
      <c r="X318" s="22">
        <f t="shared" si="103"/>
      </c>
      <c r="Y318" s="21">
        <f t="shared" si="104"/>
      </c>
      <c r="AA318" s="11">
        <f t="shared" si="105"/>
      </c>
      <c r="AC318" s="21">
        <f t="shared" si="106"/>
      </c>
      <c r="AD318" s="22">
        <f t="shared" si="107"/>
      </c>
      <c r="AE318" s="21">
        <f t="shared" si="108"/>
      </c>
      <c r="AN318" s="19"/>
      <c r="AO318" s="19"/>
    </row>
    <row r="319" spans="2:41" s="11" customFormat="1" ht="12.75">
      <c r="B319" s="15"/>
      <c r="C319" s="16">
        <f>IF(B319="x",COUNTIF($B$5:$B319,"x"),"")</f>
      </c>
      <c r="D319" s="17" t="s">
        <v>347</v>
      </c>
      <c r="E319" s="18">
        <v>39438</v>
      </c>
      <c r="F319" s="18">
        <f t="shared" si="88"/>
        <v>40169</v>
      </c>
      <c r="H319" s="11">
        <f t="shared" si="89"/>
      </c>
      <c r="I319" s="19">
        <f t="shared" si="90"/>
      </c>
      <c r="J319" s="11">
        <f t="shared" si="91"/>
      </c>
      <c r="L319" s="11">
        <f t="shared" si="92"/>
      </c>
      <c r="M319" s="11">
        <f t="shared" si="93"/>
      </c>
      <c r="N319" s="19">
        <f t="shared" si="94"/>
      </c>
      <c r="O319" s="19">
        <f t="shared" si="95"/>
      </c>
      <c r="P319" s="20">
        <f t="shared" si="96"/>
      </c>
      <c r="Q319" s="11">
        <f t="shared" si="109"/>
      </c>
      <c r="R319" s="21">
        <f t="shared" si="97"/>
      </c>
      <c r="S319" s="22">
        <f t="shared" si="98"/>
      </c>
      <c r="T319" s="21">
        <f t="shared" si="99"/>
      </c>
      <c r="U319" s="11">
        <f t="shared" si="100"/>
      </c>
      <c r="V319" s="11">
        <f t="shared" si="101"/>
      </c>
      <c r="W319" s="22">
        <f t="shared" si="102"/>
      </c>
      <c r="X319" s="22">
        <f t="shared" si="103"/>
      </c>
      <c r="Y319" s="21">
        <f t="shared" si="104"/>
      </c>
      <c r="AA319" s="11">
        <f t="shared" si="105"/>
      </c>
      <c r="AC319" s="21">
        <f t="shared" si="106"/>
      </c>
      <c r="AD319" s="22">
        <f t="shared" si="107"/>
      </c>
      <c r="AE319" s="21">
        <f t="shared" si="108"/>
      </c>
      <c r="AN319" s="19"/>
      <c r="AO319" s="19"/>
    </row>
    <row r="320" spans="2:41" s="11" customFormat="1" ht="12.75">
      <c r="B320" s="15"/>
      <c r="C320" s="16">
        <f>IF(B320="x",COUNTIF($B$5:$B320,"x"),"")</f>
      </c>
      <c r="D320" s="17" t="s">
        <v>348</v>
      </c>
      <c r="E320" s="18">
        <v>39315</v>
      </c>
      <c r="F320" s="18">
        <f t="shared" si="88"/>
        <v>40046</v>
      </c>
      <c r="H320" s="11">
        <f t="shared" si="89"/>
      </c>
      <c r="I320" s="19">
        <f t="shared" si="90"/>
      </c>
      <c r="J320" s="11">
        <f t="shared" si="91"/>
      </c>
      <c r="L320" s="11">
        <f t="shared" si="92"/>
      </c>
      <c r="M320" s="11">
        <f t="shared" si="93"/>
      </c>
      <c r="N320" s="19">
        <f t="shared" si="94"/>
      </c>
      <c r="O320" s="19">
        <f t="shared" si="95"/>
      </c>
      <c r="P320" s="20">
        <f t="shared" si="96"/>
      </c>
      <c r="Q320" s="11">
        <f t="shared" si="109"/>
      </c>
      <c r="R320" s="21">
        <f t="shared" si="97"/>
      </c>
      <c r="S320" s="22">
        <f t="shared" si="98"/>
      </c>
      <c r="T320" s="21">
        <f t="shared" si="99"/>
      </c>
      <c r="U320" s="11">
        <f t="shared" si="100"/>
      </c>
      <c r="V320" s="11">
        <f t="shared" si="101"/>
      </c>
      <c r="W320" s="22">
        <f t="shared" si="102"/>
      </c>
      <c r="X320" s="22">
        <f t="shared" si="103"/>
      </c>
      <c r="Y320" s="21">
        <f t="shared" si="104"/>
      </c>
      <c r="AA320" s="11">
        <f t="shared" si="105"/>
      </c>
      <c r="AC320" s="21">
        <f t="shared" si="106"/>
      </c>
      <c r="AD320" s="22">
        <f t="shared" si="107"/>
      </c>
      <c r="AE320" s="21">
        <f t="shared" si="108"/>
      </c>
      <c r="AN320" s="19"/>
      <c r="AO320" s="19"/>
    </row>
    <row r="321" spans="2:41" s="11" customFormat="1" ht="12.75">
      <c r="B321" s="15"/>
      <c r="C321" s="16">
        <f>IF(B321="x",COUNTIF($B$5:$B321,"x"),"")</f>
      </c>
      <c r="D321" s="17" t="s">
        <v>349</v>
      </c>
      <c r="E321" s="18">
        <v>39160</v>
      </c>
      <c r="F321" s="18">
        <f t="shared" si="88"/>
        <v>39891</v>
      </c>
      <c r="H321" s="11">
        <f t="shared" si="89"/>
      </c>
      <c r="I321" s="19">
        <f t="shared" si="90"/>
      </c>
      <c r="J321" s="11">
        <f t="shared" si="91"/>
      </c>
      <c r="L321" s="11">
        <f t="shared" si="92"/>
      </c>
      <c r="M321" s="11">
        <f t="shared" si="93"/>
      </c>
      <c r="N321" s="19">
        <f t="shared" si="94"/>
      </c>
      <c r="O321" s="19">
        <f t="shared" si="95"/>
      </c>
      <c r="P321" s="20">
        <f t="shared" si="96"/>
      </c>
      <c r="Q321" s="11">
        <f t="shared" si="109"/>
      </c>
      <c r="R321" s="21">
        <f t="shared" si="97"/>
      </c>
      <c r="S321" s="22">
        <f t="shared" si="98"/>
      </c>
      <c r="T321" s="21">
        <f t="shared" si="99"/>
      </c>
      <c r="U321" s="11">
        <f t="shared" si="100"/>
      </c>
      <c r="V321" s="11">
        <f t="shared" si="101"/>
      </c>
      <c r="W321" s="22">
        <f t="shared" si="102"/>
      </c>
      <c r="X321" s="22">
        <f t="shared" si="103"/>
      </c>
      <c r="Y321" s="21">
        <f t="shared" si="104"/>
      </c>
      <c r="AA321" s="11">
        <f t="shared" si="105"/>
      </c>
      <c r="AC321" s="21">
        <f t="shared" si="106"/>
      </c>
      <c r="AD321" s="22">
        <f t="shared" si="107"/>
      </c>
      <c r="AE321" s="21">
        <f t="shared" si="108"/>
      </c>
      <c r="AN321" s="19"/>
      <c r="AO321" s="19"/>
    </row>
    <row r="322" spans="2:41" s="11" customFormat="1" ht="12.75">
      <c r="B322" s="15"/>
      <c r="C322" s="16">
        <f>IF(B322="x",COUNTIF($B$5:$B322,"x"),"")</f>
      </c>
      <c r="D322" s="17" t="s">
        <v>350</v>
      </c>
      <c r="E322" s="18">
        <v>39160</v>
      </c>
      <c r="F322" s="18">
        <f t="shared" si="88"/>
        <v>39891</v>
      </c>
      <c r="H322" s="11">
        <f t="shared" si="89"/>
      </c>
      <c r="I322" s="19">
        <f t="shared" si="90"/>
      </c>
      <c r="J322" s="11">
        <f t="shared" si="91"/>
      </c>
      <c r="L322" s="11">
        <f t="shared" si="92"/>
      </c>
      <c r="M322" s="11">
        <f t="shared" si="93"/>
      </c>
      <c r="N322" s="19">
        <f t="shared" si="94"/>
      </c>
      <c r="O322" s="19">
        <f t="shared" si="95"/>
      </c>
      <c r="P322" s="20">
        <f t="shared" si="96"/>
      </c>
      <c r="Q322" s="11">
        <f t="shared" si="109"/>
      </c>
      <c r="R322" s="21">
        <f t="shared" si="97"/>
      </c>
      <c r="S322" s="22">
        <f t="shared" si="98"/>
      </c>
      <c r="T322" s="21">
        <f t="shared" si="99"/>
      </c>
      <c r="U322" s="11">
        <f t="shared" si="100"/>
      </c>
      <c r="V322" s="11">
        <f t="shared" si="101"/>
      </c>
      <c r="W322" s="22">
        <f t="shared" si="102"/>
      </c>
      <c r="X322" s="22">
        <f t="shared" si="103"/>
      </c>
      <c r="Y322" s="21">
        <f t="shared" si="104"/>
      </c>
      <c r="AA322" s="11">
        <f t="shared" si="105"/>
      </c>
      <c r="AC322" s="21">
        <f t="shared" si="106"/>
      </c>
      <c r="AD322" s="22">
        <f t="shared" si="107"/>
      </c>
      <c r="AE322" s="21">
        <f t="shared" si="108"/>
      </c>
      <c r="AN322" s="19"/>
      <c r="AO322" s="19"/>
    </row>
    <row r="323" spans="2:41" s="11" customFormat="1" ht="12.75">
      <c r="B323" s="15"/>
      <c r="C323" s="16">
        <f>IF(B323="x",COUNTIF($B$5:$B323,"x"),"")</f>
      </c>
      <c r="D323" s="17" t="s">
        <v>351</v>
      </c>
      <c r="E323" s="18">
        <v>39276</v>
      </c>
      <c r="F323" s="18">
        <f t="shared" si="88"/>
        <v>40007</v>
      </c>
      <c r="H323" s="11">
        <f t="shared" si="89"/>
      </c>
      <c r="I323" s="19">
        <f t="shared" si="90"/>
      </c>
      <c r="J323" s="11">
        <f t="shared" si="91"/>
      </c>
      <c r="L323" s="11">
        <f t="shared" si="92"/>
      </c>
      <c r="M323" s="11">
        <f t="shared" si="93"/>
      </c>
      <c r="N323" s="19">
        <f t="shared" si="94"/>
      </c>
      <c r="O323" s="19">
        <f t="shared" si="95"/>
      </c>
      <c r="P323" s="20">
        <f t="shared" si="96"/>
      </c>
      <c r="Q323" s="11">
        <f t="shared" si="109"/>
      </c>
      <c r="R323" s="21">
        <f t="shared" si="97"/>
      </c>
      <c r="S323" s="22">
        <f t="shared" si="98"/>
      </c>
      <c r="T323" s="21">
        <f t="shared" si="99"/>
      </c>
      <c r="U323" s="11">
        <f t="shared" si="100"/>
      </c>
      <c r="V323" s="11">
        <f t="shared" si="101"/>
      </c>
      <c r="W323" s="22">
        <f t="shared" si="102"/>
      </c>
      <c r="X323" s="22">
        <f t="shared" si="103"/>
      </c>
      <c r="Y323" s="21">
        <f t="shared" si="104"/>
      </c>
      <c r="AA323" s="11">
        <f t="shared" si="105"/>
      </c>
      <c r="AC323" s="21">
        <f t="shared" si="106"/>
      </c>
      <c r="AD323" s="22">
        <f t="shared" si="107"/>
      </c>
      <c r="AE323" s="21">
        <f t="shared" si="108"/>
      </c>
      <c r="AN323" s="19"/>
      <c r="AO323" s="19"/>
    </row>
    <row r="324" spans="2:41" s="11" customFormat="1" ht="12.75">
      <c r="B324" s="15"/>
      <c r="C324" s="16">
        <f>IF(B324="x",COUNTIF($B$5:$B324,"x"),"")</f>
      </c>
      <c r="D324" s="17" t="s">
        <v>352</v>
      </c>
      <c r="E324" s="18">
        <v>39441</v>
      </c>
      <c r="F324" s="18">
        <f t="shared" si="88"/>
        <v>40172</v>
      </c>
      <c r="H324" s="11">
        <f t="shared" si="89"/>
      </c>
      <c r="I324" s="19">
        <f t="shared" si="90"/>
      </c>
      <c r="J324" s="11">
        <f t="shared" si="91"/>
      </c>
      <c r="L324" s="11">
        <f t="shared" si="92"/>
      </c>
      <c r="M324" s="11">
        <f t="shared" si="93"/>
      </c>
      <c r="N324" s="19">
        <f t="shared" si="94"/>
      </c>
      <c r="O324" s="19">
        <f t="shared" si="95"/>
      </c>
      <c r="P324" s="20">
        <f t="shared" si="96"/>
      </c>
      <c r="Q324" s="11">
        <f t="shared" si="109"/>
      </c>
      <c r="R324" s="21">
        <f t="shared" si="97"/>
      </c>
      <c r="S324" s="22">
        <f t="shared" si="98"/>
      </c>
      <c r="T324" s="21">
        <f t="shared" si="99"/>
      </c>
      <c r="U324" s="11">
        <f t="shared" si="100"/>
      </c>
      <c r="V324" s="11">
        <f t="shared" si="101"/>
      </c>
      <c r="W324" s="22">
        <f t="shared" si="102"/>
      </c>
      <c r="X324" s="22">
        <f t="shared" si="103"/>
      </c>
      <c r="Y324" s="21">
        <f t="shared" si="104"/>
      </c>
      <c r="AA324" s="11">
        <f t="shared" si="105"/>
      </c>
      <c r="AC324" s="21">
        <f t="shared" si="106"/>
      </c>
      <c r="AD324" s="22">
        <f t="shared" si="107"/>
      </c>
      <c r="AE324" s="21">
        <f t="shared" si="108"/>
      </c>
      <c r="AN324" s="19"/>
      <c r="AO324" s="19"/>
    </row>
    <row r="325" spans="2:41" s="11" customFormat="1" ht="12.75">
      <c r="B325" s="15"/>
      <c r="C325" s="16">
        <f>IF(B325="x",COUNTIF($B$5:$B325,"x"),"")</f>
      </c>
      <c r="D325" s="17" t="s">
        <v>353</v>
      </c>
      <c r="E325" s="18">
        <v>39129</v>
      </c>
      <c r="F325" s="18">
        <f aca="true" t="shared" si="110" ref="F325:F388">DATE($AI$5,MONTH($E325),DAY($E325))</f>
        <v>39860</v>
      </c>
      <c r="H325" s="11">
        <f aca="true" t="shared" si="111" ref="H325:H388">IF(B325="x",D325,"")</f>
      </c>
      <c r="I325" s="19">
        <f aca="true" t="shared" si="112" ref="I325:I388">IF($H325="","",DATE($AI$5,MONTH($E325),DAY($E325)))</f>
      </c>
      <c r="J325" s="11">
        <f aca="true" t="shared" si="113" ref="J325:J388">IF($H325="","",3)</f>
      </c>
      <c r="L325" s="11">
        <f aca="true" t="shared" si="114" ref="L325:L388">IF(P325=3,RANK(M325,$M$5:$M$624,1),"")</f>
      </c>
      <c r="M325" s="11">
        <f aca="true" t="shared" si="115" ref="M325:M388">IF(P325=3,IF(OR(COUNTIF($O$5:$O$623,O325)=2,COUNTIF($O$5:$O$623,O325)=3),RANK(O325,$O$5:$O$624,1)*1000+ROW(O325),RANK(O325,$O$5:$O$624,1)*1000),"")</f>
      </c>
      <c r="N325" s="19">
        <f aca="true" t="shared" si="116" ref="N325:N388">VLOOKUP(Q325,$C$5:$J$624,6,FALSE)</f>
      </c>
      <c r="O325" s="19">
        <f aca="true" t="shared" si="117" ref="O325:O388">IF(ISERROR(VLOOKUP($Q325,$C$5:$J$624,7,FALSE)),"",VLOOKUP($Q325,$C$5:$J$624,7,FALSE))</f>
      </c>
      <c r="P325" s="20">
        <f aca="true" t="shared" si="118" ref="P325:P388">IF(ISERROR(VLOOKUP(ROW($N325)-4,$C$5:$J$624,8,FALSE)),"",3)</f>
      </c>
      <c r="Q325" s="11">
        <f t="shared" si="109"/>
      </c>
      <c r="R325" s="21">
        <f aca="true" t="shared" si="119" ref="R325:R388">VLOOKUP(Q325,$L$5:$O$624,3,FALSE)</f>
      </c>
      <c r="S325" s="22">
        <f aca="true" t="shared" si="120" ref="S325:S388">VLOOKUP(Q325,$L$5:$O$624,4,FALSE)</f>
      </c>
      <c r="T325" s="21">
        <f aca="true" t="shared" si="121" ref="T325:T388">VLOOKUP(Q325,$L$5:$P$624,5,FALSE)</f>
      </c>
      <c r="U325" s="11">
        <f aca="true" t="shared" si="122" ref="U325:U388">IF($S325&lt;&gt;"",RANK($S325,$S$5:$S$624,1),"")</f>
      </c>
      <c r="V325" s="11">
        <f aca="true" t="shared" si="123" ref="V325:V388">IF($X325&lt;&gt;"",RANK($X325,$X$5:$X$624,1),"")</f>
      </c>
      <c r="W325" s="22">
        <f aca="true" t="shared" si="124" ref="W325:W388">IF($U325&lt;&gt;$U324,IF($U325&lt;&gt;$U326,$R325,IF($U325=$U327,$R325&amp;" "&amp;$R326&amp;" "&amp;$R327,$R325&amp;" "&amp;$R326)),"")</f>
      </c>
      <c r="X325" s="22">
        <f aca="true" t="shared" si="125" ref="X325:X388">IF($W325&lt;&gt;"",$S325,"")</f>
      </c>
      <c r="Y325" s="21">
        <f aca="true" t="shared" si="126" ref="Y325:Y388">IF($W325&lt;&gt;"",$T325,"")</f>
      </c>
      <c r="AA325" s="11">
        <f aca="true" t="shared" si="127" ref="AA325:AA368">IF($P325=3,ROW(AA325)-4,"")</f>
      </c>
      <c r="AC325" s="21">
        <f aca="true" t="shared" si="128" ref="AC325:AC368">IF($AA325&gt;COUNTIF($Y$5:$Y$624,3),"",VLOOKUP($AA325,$V$5:$Y$624,2,FALSE))</f>
      </c>
      <c r="AD325" s="22">
        <f aca="true" t="shared" si="129" ref="AD325:AD368">IF($AA325&gt;COUNTIF($Y$5:$Y$624,3),"",VLOOKUP($AA325,$V$5:$Y$624,3,FALSE))</f>
      </c>
      <c r="AE325" s="21">
        <f aca="true" t="shared" si="130" ref="AE325:AE388">IF(AD325&lt;&gt;"",3,"")</f>
      </c>
      <c r="AN325" s="19"/>
      <c r="AO325" s="19"/>
    </row>
    <row r="326" spans="2:41" s="11" customFormat="1" ht="12.75">
      <c r="B326" s="15"/>
      <c r="C326" s="16">
        <f>IF(B326="x",COUNTIF($B$5:$B326,"x"),"")</f>
      </c>
      <c r="D326" s="17" t="s">
        <v>354</v>
      </c>
      <c r="E326" s="18">
        <v>39129</v>
      </c>
      <c r="F326" s="18">
        <f t="shared" si="110"/>
        <v>39860</v>
      </c>
      <c r="H326" s="11">
        <f t="shared" si="111"/>
      </c>
      <c r="I326" s="19">
        <f t="shared" si="112"/>
      </c>
      <c r="J326" s="11">
        <f t="shared" si="113"/>
      </c>
      <c r="L326" s="11">
        <f t="shared" si="114"/>
      </c>
      <c r="M326" s="11">
        <f t="shared" si="115"/>
      </c>
      <c r="N326" s="19">
        <f t="shared" si="116"/>
      </c>
      <c r="O326" s="19">
        <f t="shared" si="117"/>
      </c>
      <c r="P326" s="20">
        <f t="shared" si="118"/>
      </c>
      <c r="Q326" s="11">
        <f aca="true" t="shared" si="131" ref="Q326:Q389">IF($P326=3,1+Q325,"")</f>
      </c>
      <c r="R326" s="21">
        <f t="shared" si="119"/>
      </c>
      <c r="S326" s="22">
        <f t="shared" si="120"/>
      </c>
      <c r="T326" s="21">
        <f t="shared" si="121"/>
      </c>
      <c r="U326" s="11">
        <f t="shared" si="122"/>
      </c>
      <c r="V326" s="11">
        <f t="shared" si="123"/>
      </c>
      <c r="W326" s="22">
        <f t="shared" si="124"/>
      </c>
      <c r="X326" s="22">
        <f t="shared" si="125"/>
      </c>
      <c r="Y326" s="21">
        <f t="shared" si="126"/>
      </c>
      <c r="AA326" s="11">
        <f t="shared" si="127"/>
      </c>
      <c r="AC326" s="21">
        <f t="shared" si="128"/>
      </c>
      <c r="AD326" s="22">
        <f t="shared" si="129"/>
      </c>
      <c r="AE326" s="21">
        <f t="shared" si="130"/>
      </c>
      <c r="AN326" s="19"/>
      <c r="AO326" s="19"/>
    </row>
    <row r="327" spans="2:41" s="11" customFormat="1" ht="12.75">
      <c r="B327" s="15"/>
      <c r="C327" s="16">
        <f>IF(B327="x",COUNTIF($B$5:$B327,"x"),"")</f>
      </c>
      <c r="D327" s="17" t="s">
        <v>355</v>
      </c>
      <c r="E327" s="18">
        <v>39327</v>
      </c>
      <c r="F327" s="18">
        <f t="shared" si="110"/>
        <v>40058</v>
      </c>
      <c r="H327" s="11">
        <f t="shared" si="111"/>
      </c>
      <c r="I327" s="19">
        <f t="shared" si="112"/>
      </c>
      <c r="J327" s="11">
        <f t="shared" si="113"/>
      </c>
      <c r="L327" s="11">
        <f t="shared" si="114"/>
      </c>
      <c r="M327" s="11">
        <f t="shared" si="115"/>
      </c>
      <c r="N327" s="19">
        <f t="shared" si="116"/>
      </c>
      <c r="O327" s="19">
        <f t="shared" si="117"/>
      </c>
      <c r="P327" s="20">
        <f t="shared" si="118"/>
      </c>
      <c r="Q327" s="11">
        <f t="shared" si="131"/>
      </c>
      <c r="R327" s="21">
        <f t="shared" si="119"/>
      </c>
      <c r="S327" s="22">
        <f t="shared" si="120"/>
      </c>
      <c r="T327" s="21">
        <f t="shared" si="121"/>
      </c>
      <c r="U327" s="11">
        <f t="shared" si="122"/>
      </c>
      <c r="V327" s="11">
        <f t="shared" si="123"/>
      </c>
      <c r="W327" s="22">
        <f t="shared" si="124"/>
      </c>
      <c r="X327" s="22">
        <f t="shared" si="125"/>
      </c>
      <c r="Y327" s="21">
        <f t="shared" si="126"/>
      </c>
      <c r="AA327" s="11">
        <f t="shared" si="127"/>
      </c>
      <c r="AC327" s="21">
        <f t="shared" si="128"/>
      </c>
      <c r="AD327" s="22">
        <f t="shared" si="129"/>
      </c>
      <c r="AE327" s="21">
        <f t="shared" si="130"/>
      </c>
      <c r="AN327" s="19"/>
      <c r="AO327" s="19"/>
    </row>
    <row r="328" spans="2:41" s="11" customFormat="1" ht="12.75">
      <c r="B328" s="15"/>
      <c r="C328" s="16">
        <f>IF(B328="x",COUNTIF($B$5:$B328,"x"),"")</f>
      </c>
      <c r="D328" s="17" t="s">
        <v>356</v>
      </c>
      <c r="E328" s="18">
        <v>39327</v>
      </c>
      <c r="F328" s="18">
        <f t="shared" si="110"/>
        <v>40058</v>
      </c>
      <c r="H328" s="11">
        <f t="shared" si="111"/>
      </c>
      <c r="I328" s="19">
        <f t="shared" si="112"/>
      </c>
      <c r="J328" s="11">
        <f t="shared" si="113"/>
      </c>
      <c r="L328" s="11">
        <f t="shared" si="114"/>
      </c>
      <c r="M328" s="11">
        <f t="shared" si="115"/>
      </c>
      <c r="N328" s="19">
        <f t="shared" si="116"/>
      </c>
      <c r="O328" s="19">
        <f t="shared" si="117"/>
      </c>
      <c r="P328" s="20">
        <f t="shared" si="118"/>
      </c>
      <c r="Q328" s="11">
        <f t="shared" si="131"/>
      </c>
      <c r="R328" s="21">
        <f t="shared" si="119"/>
      </c>
      <c r="S328" s="22">
        <f t="shared" si="120"/>
      </c>
      <c r="T328" s="21">
        <f t="shared" si="121"/>
      </c>
      <c r="U328" s="11">
        <f t="shared" si="122"/>
      </c>
      <c r="V328" s="11">
        <f t="shared" si="123"/>
      </c>
      <c r="W328" s="22">
        <f t="shared" si="124"/>
      </c>
      <c r="X328" s="22">
        <f t="shared" si="125"/>
      </c>
      <c r="Y328" s="21">
        <f t="shared" si="126"/>
      </c>
      <c r="AA328" s="11">
        <f t="shared" si="127"/>
      </c>
      <c r="AC328" s="21">
        <f t="shared" si="128"/>
      </c>
      <c r="AD328" s="22">
        <f t="shared" si="129"/>
      </c>
      <c r="AE328" s="21">
        <f t="shared" si="130"/>
      </c>
      <c r="AN328" s="19"/>
      <c r="AO328" s="19"/>
    </row>
    <row r="329" spans="2:41" s="11" customFormat="1" ht="12.75">
      <c r="B329" s="15"/>
      <c r="C329" s="16">
        <f>IF(B329="x",COUNTIF($B$5:$B329,"x"),"")</f>
      </c>
      <c r="D329" s="17" t="s">
        <v>357</v>
      </c>
      <c r="E329" s="18">
        <v>39272</v>
      </c>
      <c r="F329" s="18">
        <f t="shared" si="110"/>
        <v>40003</v>
      </c>
      <c r="H329" s="11">
        <f t="shared" si="111"/>
      </c>
      <c r="I329" s="19">
        <f t="shared" si="112"/>
      </c>
      <c r="J329" s="11">
        <f t="shared" si="113"/>
      </c>
      <c r="L329" s="11">
        <f t="shared" si="114"/>
      </c>
      <c r="M329" s="11">
        <f t="shared" si="115"/>
      </c>
      <c r="N329" s="19">
        <f t="shared" si="116"/>
      </c>
      <c r="O329" s="19">
        <f t="shared" si="117"/>
      </c>
      <c r="P329" s="20">
        <f t="shared" si="118"/>
      </c>
      <c r="Q329" s="11">
        <f t="shared" si="131"/>
      </c>
      <c r="R329" s="21">
        <f t="shared" si="119"/>
      </c>
      <c r="S329" s="22">
        <f t="shared" si="120"/>
      </c>
      <c r="T329" s="21">
        <f t="shared" si="121"/>
      </c>
      <c r="U329" s="11">
        <f t="shared" si="122"/>
      </c>
      <c r="V329" s="11">
        <f t="shared" si="123"/>
      </c>
      <c r="W329" s="22">
        <f t="shared" si="124"/>
      </c>
      <c r="X329" s="22">
        <f t="shared" si="125"/>
      </c>
      <c r="Y329" s="21">
        <f t="shared" si="126"/>
      </c>
      <c r="AA329" s="11">
        <f t="shared" si="127"/>
      </c>
      <c r="AC329" s="21">
        <f t="shared" si="128"/>
      </c>
      <c r="AD329" s="22">
        <f t="shared" si="129"/>
      </c>
      <c r="AE329" s="21">
        <f t="shared" si="130"/>
      </c>
      <c r="AN329" s="19"/>
      <c r="AO329" s="19"/>
    </row>
    <row r="330" spans="2:41" s="11" customFormat="1" ht="12.75">
      <c r="B330" s="15"/>
      <c r="C330" s="16">
        <f>IF(B330="x",COUNTIF($B$5:$B330,"x"),"")</f>
      </c>
      <c r="D330" s="17" t="s">
        <v>358</v>
      </c>
      <c r="E330" s="18">
        <v>39307</v>
      </c>
      <c r="F330" s="18">
        <f t="shared" si="110"/>
        <v>40038</v>
      </c>
      <c r="H330" s="11">
        <f t="shared" si="111"/>
      </c>
      <c r="I330" s="19">
        <f t="shared" si="112"/>
      </c>
      <c r="J330" s="11">
        <f t="shared" si="113"/>
      </c>
      <c r="L330" s="11">
        <f t="shared" si="114"/>
      </c>
      <c r="M330" s="11">
        <f t="shared" si="115"/>
      </c>
      <c r="N330" s="19">
        <f t="shared" si="116"/>
      </c>
      <c r="O330" s="19">
        <f t="shared" si="117"/>
      </c>
      <c r="P330" s="20">
        <f t="shared" si="118"/>
      </c>
      <c r="Q330" s="11">
        <f t="shared" si="131"/>
      </c>
      <c r="R330" s="21">
        <f t="shared" si="119"/>
      </c>
      <c r="S330" s="22">
        <f t="shared" si="120"/>
      </c>
      <c r="T330" s="21">
        <f t="shared" si="121"/>
      </c>
      <c r="U330" s="11">
        <f t="shared" si="122"/>
      </c>
      <c r="V330" s="11">
        <f t="shared" si="123"/>
      </c>
      <c r="W330" s="22">
        <f t="shared" si="124"/>
      </c>
      <c r="X330" s="22">
        <f t="shared" si="125"/>
      </c>
      <c r="Y330" s="21">
        <f t="shared" si="126"/>
      </c>
      <c r="AA330" s="11">
        <f t="shared" si="127"/>
      </c>
      <c r="AC330" s="21">
        <f t="shared" si="128"/>
      </c>
      <c r="AD330" s="22">
        <f t="shared" si="129"/>
      </c>
      <c r="AE330" s="21">
        <f t="shared" si="130"/>
      </c>
      <c r="AN330" s="19"/>
      <c r="AO330" s="19"/>
    </row>
    <row r="331" spans="2:41" s="11" customFormat="1" ht="12.75">
      <c r="B331" s="15"/>
      <c r="C331" s="16">
        <f>IF(B331="x",COUNTIF($B$5:$B331,"x"),"")</f>
      </c>
      <c r="D331" s="17" t="s">
        <v>359</v>
      </c>
      <c r="E331" s="18">
        <v>39296</v>
      </c>
      <c r="F331" s="18">
        <f t="shared" si="110"/>
        <v>40027</v>
      </c>
      <c r="H331" s="11">
        <f t="shared" si="111"/>
      </c>
      <c r="I331" s="19">
        <f t="shared" si="112"/>
      </c>
      <c r="J331" s="11">
        <f t="shared" si="113"/>
      </c>
      <c r="L331" s="11">
        <f t="shared" si="114"/>
      </c>
      <c r="M331" s="11">
        <f t="shared" si="115"/>
      </c>
      <c r="N331" s="19">
        <f t="shared" si="116"/>
      </c>
      <c r="O331" s="19">
        <f t="shared" si="117"/>
      </c>
      <c r="P331" s="20">
        <f t="shared" si="118"/>
      </c>
      <c r="Q331" s="11">
        <f t="shared" si="131"/>
      </c>
      <c r="R331" s="21">
        <f t="shared" si="119"/>
      </c>
      <c r="S331" s="22">
        <f t="shared" si="120"/>
      </c>
      <c r="T331" s="21">
        <f t="shared" si="121"/>
      </c>
      <c r="U331" s="11">
        <f t="shared" si="122"/>
      </c>
      <c r="V331" s="11">
        <f t="shared" si="123"/>
      </c>
      <c r="W331" s="22">
        <f t="shared" si="124"/>
      </c>
      <c r="X331" s="22">
        <f t="shared" si="125"/>
      </c>
      <c r="Y331" s="21">
        <f t="shared" si="126"/>
      </c>
      <c r="AA331" s="11">
        <f t="shared" si="127"/>
      </c>
      <c r="AC331" s="21">
        <f t="shared" si="128"/>
      </c>
      <c r="AD331" s="22">
        <f t="shared" si="129"/>
      </c>
      <c r="AE331" s="21">
        <f t="shared" si="130"/>
      </c>
      <c r="AN331" s="19"/>
      <c r="AO331" s="19"/>
    </row>
    <row r="332" spans="2:41" s="11" customFormat="1" ht="12.75">
      <c r="B332" s="15"/>
      <c r="C332" s="16">
        <f>IF(B332="x",COUNTIF($B$5:$B332,"x"),"")</f>
      </c>
      <c r="D332" s="17" t="s">
        <v>360</v>
      </c>
      <c r="E332" s="18">
        <v>39296</v>
      </c>
      <c r="F332" s="18">
        <f t="shared" si="110"/>
        <v>40027</v>
      </c>
      <c r="H332" s="11">
        <f t="shared" si="111"/>
      </c>
      <c r="I332" s="19">
        <f t="shared" si="112"/>
      </c>
      <c r="J332" s="11">
        <f t="shared" si="113"/>
      </c>
      <c r="L332" s="11">
        <f t="shared" si="114"/>
      </c>
      <c r="M332" s="11">
        <f t="shared" si="115"/>
      </c>
      <c r="N332" s="19">
        <f t="shared" si="116"/>
      </c>
      <c r="O332" s="19">
        <f t="shared" si="117"/>
      </c>
      <c r="P332" s="20">
        <f t="shared" si="118"/>
      </c>
      <c r="Q332" s="11">
        <f t="shared" si="131"/>
      </c>
      <c r="R332" s="21">
        <f t="shared" si="119"/>
      </c>
      <c r="S332" s="22">
        <f t="shared" si="120"/>
      </c>
      <c r="T332" s="21">
        <f t="shared" si="121"/>
      </c>
      <c r="U332" s="11">
        <f t="shared" si="122"/>
      </c>
      <c r="V332" s="11">
        <f t="shared" si="123"/>
      </c>
      <c r="W332" s="22">
        <f t="shared" si="124"/>
      </c>
      <c r="X332" s="22">
        <f t="shared" si="125"/>
      </c>
      <c r="Y332" s="21">
        <f t="shared" si="126"/>
      </c>
      <c r="AA332" s="11">
        <f t="shared" si="127"/>
      </c>
      <c r="AC332" s="21">
        <f t="shared" si="128"/>
      </c>
      <c r="AD332" s="22">
        <f t="shared" si="129"/>
      </c>
      <c r="AE332" s="21">
        <f t="shared" si="130"/>
      </c>
      <c r="AN332" s="19"/>
      <c r="AO332" s="19"/>
    </row>
    <row r="333" spans="2:41" s="11" customFormat="1" ht="12.75">
      <c r="B333" s="15"/>
      <c r="C333" s="16">
        <f>IF(B333="x",COUNTIF($B$5:$B333,"x"),"")</f>
      </c>
      <c r="D333" s="17" t="s">
        <v>361</v>
      </c>
      <c r="E333" s="18">
        <v>39110</v>
      </c>
      <c r="F333" s="18">
        <f t="shared" si="110"/>
        <v>39841</v>
      </c>
      <c r="H333" s="11">
        <f t="shared" si="111"/>
      </c>
      <c r="I333" s="19">
        <f t="shared" si="112"/>
      </c>
      <c r="J333" s="11">
        <f t="shared" si="113"/>
      </c>
      <c r="L333" s="11">
        <f t="shared" si="114"/>
      </c>
      <c r="M333" s="11">
        <f t="shared" si="115"/>
      </c>
      <c r="N333" s="19">
        <f t="shared" si="116"/>
      </c>
      <c r="O333" s="19">
        <f t="shared" si="117"/>
      </c>
      <c r="P333" s="20">
        <f t="shared" si="118"/>
      </c>
      <c r="Q333" s="11">
        <f t="shared" si="131"/>
      </c>
      <c r="R333" s="21">
        <f t="shared" si="119"/>
      </c>
      <c r="S333" s="22">
        <f t="shared" si="120"/>
      </c>
      <c r="T333" s="21">
        <f t="shared" si="121"/>
      </c>
      <c r="U333" s="11">
        <f t="shared" si="122"/>
      </c>
      <c r="V333" s="11">
        <f t="shared" si="123"/>
      </c>
      <c r="W333" s="22">
        <f t="shared" si="124"/>
      </c>
      <c r="X333" s="22">
        <f t="shared" si="125"/>
      </c>
      <c r="Y333" s="21">
        <f t="shared" si="126"/>
      </c>
      <c r="AA333" s="11">
        <f t="shared" si="127"/>
      </c>
      <c r="AC333" s="21">
        <f t="shared" si="128"/>
      </c>
      <c r="AD333" s="22">
        <f t="shared" si="129"/>
      </c>
      <c r="AE333" s="21">
        <f t="shared" si="130"/>
      </c>
      <c r="AN333" s="19"/>
      <c r="AO333" s="19"/>
    </row>
    <row r="334" spans="2:41" s="11" customFormat="1" ht="12.75">
      <c r="B334" s="15"/>
      <c r="C334" s="16">
        <f>IF(B334="x",COUNTIF($B$5:$B334,"x"),"")</f>
      </c>
      <c r="D334" s="17" t="s">
        <v>362</v>
      </c>
      <c r="E334" s="18">
        <v>39110</v>
      </c>
      <c r="F334" s="18">
        <f t="shared" si="110"/>
        <v>39841</v>
      </c>
      <c r="H334" s="11">
        <f t="shared" si="111"/>
      </c>
      <c r="I334" s="19">
        <f t="shared" si="112"/>
      </c>
      <c r="J334" s="11">
        <f t="shared" si="113"/>
      </c>
      <c r="L334" s="11">
        <f t="shared" si="114"/>
      </c>
      <c r="M334" s="11">
        <f t="shared" si="115"/>
      </c>
      <c r="N334" s="19">
        <f t="shared" si="116"/>
      </c>
      <c r="O334" s="19">
        <f t="shared" si="117"/>
      </c>
      <c r="P334" s="20">
        <f t="shared" si="118"/>
      </c>
      <c r="Q334" s="11">
        <f t="shared" si="131"/>
      </c>
      <c r="R334" s="21">
        <f t="shared" si="119"/>
      </c>
      <c r="S334" s="22">
        <f t="shared" si="120"/>
      </c>
      <c r="T334" s="21">
        <f t="shared" si="121"/>
      </c>
      <c r="U334" s="11">
        <f t="shared" si="122"/>
      </c>
      <c r="V334" s="11">
        <f t="shared" si="123"/>
      </c>
      <c r="W334" s="22">
        <f t="shared" si="124"/>
      </c>
      <c r="X334" s="22">
        <f t="shared" si="125"/>
      </c>
      <c r="Y334" s="21">
        <f t="shared" si="126"/>
      </c>
      <c r="AA334" s="11">
        <f t="shared" si="127"/>
      </c>
      <c r="AC334" s="21">
        <f t="shared" si="128"/>
      </c>
      <c r="AD334" s="22">
        <f t="shared" si="129"/>
      </c>
      <c r="AE334" s="21">
        <f t="shared" si="130"/>
      </c>
      <c r="AN334" s="19"/>
      <c r="AO334" s="19"/>
    </row>
    <row r="335" spans="2:41" s="11" customFormat="1" ht="12.75">
      <c r="B335" s="15"/>
      <c r="C335" s="16">
        <f>IF(B335="x",COUNTIF($B$5:$B335,"x"),"")</f>
      </c>
      <c r="D335" s="17" t="s">
        <v>363</v>
      </c>
      <c r="E335" s="18">
        <v>39222</v>
      </c>
      <c r="F335" s="18">
        <f t="shared" si="110"/>
        <v>39953</v>
      </c>
      <c r="H335" s="11">
        <f t="shared" si="111"/>
      </c>
      <c r="I335" s="19">
        <f t="shared" si="112"/>
      </c>
      <c r="J335" s="11">
        <f t="shared" si="113"/>
      </c>
      <c r="L335" s="11">
        <f t="shared" si="114"/>
      </c>
      <c r="M335" s="11">
        <f t="shared" si="115"/>
      </c>
      <c r="N335" s="19">
        <f t="shared" si="116"/>
      </c>
      <c r="O335" s="19">
        <f t="shared" si="117"/>
      </c>
      <c r="P335" s="20">
        <f t="shared" si="118"/>
      </c>
      <c r="Q335" s="11">
        <f t="shared" si="131"/>
      </c>
      <c r="R335" s="21">
        <f t="shared" si="119"/>
      </c>
      <c r="S335" s="22">
        <f t="shared" si="120"/>
      </c>
      <c r="T335" s="21">
        <f t="shared" si="121"/>
      </c>
      <c r="U335" s="11">
        <f t="shared" si="122"/>
      </c>
      <c r="V335" s="11">
        <f t="shared" si="123"/>
      </c>
      <c r="W335" s="22">
        <f t="shared" si="124"/>
      </c>
      <c r="X335" s="22">
        <f t="shared" si="125"/>
      </c>
      <c r="Y335" s="21">
        <f t="shared" si="126"/>
      </c>
      <c r="AA335" s="11">
        <f t="shared" si="127"/>
      </c>
      <c r="AC335" s="21">
        <f t="shared" si="128"/>
      </c>
      <c r="AD335" s="22">
        <f t="shared" si="129"/>
      </c>
      <c r="AE335" s="21">
        <f t="shared" si="130"/>
      </c>
      <c r="AN335" s="19"/>
      <c r="AO335" s="19"/>
    </row>
    <row r="336" spans="2:41" s="11" customFormat="1" ht="12.75">
      <c r="B336" s="15"/>
      <c r="C336" s="16">
        <f>IF(B336="x",COUNTIF($B$5:$B336,"x"),"")</f>
      </c>
      <c r="D336" s="17" t="s">
        <v>364</v>
      </c>
      <c r="E336" s="18">
        <v>39088</v>
      </c>
      <c r="F336" s="18">
        <f t="shared" si="110"/>
        <v>39819</v>
      </c>
      <c r="H336" s="11">
        <f t="shared" si="111"/>
      </c>
      <c r="I336" s="19">
        <f t="shared" si="112"/>
      </c>
      <c r="J336" s="11">
        <f t="shared" si="113"/>
      </c>
      <c r="L336" s="11">
        <f t="shared" si="114"/>
      </c>
      <c r="M336" s="11">
        <f t="shared" si="115"/>
      </c>
      <c r="N336" s="19">
        <f t="shared" si="116"/>
      </c>
      <c r="O336" s="19">
        <f t="shared" si="117"/>
      </c>
      <c r="P336" s="20">
        <f t="shared" si="118"/>
      </c>
      <c r="Q336" s="11">
        <f t="shared" si="131"/>
      </c>
      <c r="R336" s="21">
        <f t="shared" si="119"/>
      </c>
      <c r="S336" s="22">
        <f t="shared" si="120"/>
      </c>
      <c r="T336" s="21">
        <f t="shared" si="121"/>
      </c>
      <c r="U336" s="11">
        <f t="shared" si="122"/>
      </c>
      <c r="V336" s="11">
        <f t="shared" si="123"/>
      </c>
      <c r="W336" s="22">
        <f t="shared" si="124"/>
      </c>
      <c r="X336" s="22">
        <f t="shared" si="125"/>
      </c>
      <c r="Y336" s="21">
        <f t="shared" si="126"/>
      </c>
      <c r="AA336" s="11">
        <f t="shared" si="127"/>
      </c>
      <c r="AC336" s="21">
        <f t="shared" si="128"/>
      </c>
      <c r="AD336" s="22">
        <f t="shared" si="129"/>
      </c>
      <c r="AE336" s="21">
        <f t="shared" si="130"/>
      </c>
      <c r="AN336" s="19"/>
      <c r="AO336" s="19"/>
    </row>
    <row r="337" spans="2:41" s="11" customFormat="1" ht="12.75">
      <c r="B337" s="15"/>
      <c r="C337" s="16">
        <f>IF(B337="x",COUNTIF($B$5:$B337,"x"),"")</f>
      </c>
      <c r="D337" s="17" t="s">
        <v>365</v>
      </c>
      <c r="E337" s="18">
        <v>39411</v>
      </c>
      <c r="F337" s="18">
        <f t="shared" si="110"/>
        <v>40142</v>
      </c>
      <c r="H337" s="11">
        <f t="shared" si="111"/>
      </c>
      <c r="I337" s="19">
        <f t="shared" si="112"/>
      </c>
      <c r="J337" s="11">
        <f t="shared" si="113"/>
      </c>
      <c r="L337" s="11">
        <f t="shared" si="114"/>
      </c>
      <c r="M337" s="11">
        <f t="shared" si="115"/>
      </c>
      <c r="N337" s="19">
        <f t="shared" si="116"/>
      </c>
      <c r="O337" s="19">
        <f t="shared" si="117"/>
      </c>
      <c r="P337" s="20">
        <f t="shared" si="118"/>
      </c>
      <c r="Q337" s="11">
        <f t="shared" si="131"/>
      </c>
      <c r="R337" s="21">
        <f t="shared" si="119"/>
      </c>
      <c r="S337" s="22">
        <f t="shared" si="120"/>
      </c>
      <c r="T337" s="21">
        <f t="shared" si="121"/>
      </c>
      <c r="U337" s="11">
        <f t="shared" si="122"/>
      </c>
      <c r="V337" s="11">
        <f t="shared" si="123"/>
      </c>
      <c r="W337" s="22">
        <f t="shared" si="124"/>
      </c>
      <c r="X337" s="22">
        <f t="shared" si="125"/>
      </c>
      <c r="Y337" s="21">
        <f t="shared" si="126"/>
      </c>
      <c r="AA337" s="11">
        <f t="shared" si="127"/>
      </c>
      <c r="AC337" s="21">
        <f t="shared" si="128"/>
      </c>
      <c r="AD337" s="22">
        <f t="shared" si="129"/>
      </c>
      <c r="AE337" s="21">
        <f t="shared" si="130"/>
      </c>
      <c r="AN337" s="19"/>
      <c r="AO337" s="19"/>
    </row>
    <row r="338" spans="2:41" s="11" customFormat="1" ht="12.75">
      <c r="B338" s="15"/>
      <c r="C338" s="16">
        <f>IF(B338="x",COUNTIF($B$5:$B338,"x"),"")</f>
      </c>
      <c r="D338" s="17" t="s">
        <v>366</v>
      </c>
      <c r="E338" s="18">
        <v>39411</v>
      </c>
      <c r="F338" s="18">
        <f t="shared" si="110"/>
        <v>40142</v>
      </c>
      <c r="H338" s="11">
        <f t="shared" si="111"/>
      </c>
      <c r="I338" s="19">
        <f t="shared" si="112"/>
      </c>
      <c r="J338" s="11">
        <f t="shared" si="113"/>
      </c>
      <c r="L338" s="11">
        <f t="shared" si="114"/>
      </c>
      <c r="M338" s="11">
        <f t="shared" si="115"/>
      </c>
      <c r="N338" s="19">
        <f t="shared" si="116"/>
      </c>
      <c r="O338" s="19">
        <f t="shared" si="117"/>
      </c>
      <c r="P338" s="20">
        <f t="shared" si="118"/>
      </c>
      <c r="Q338" s="11">
        <f t="shared" si="131"/>
      </c>
      <c r="R338" s="21">
        <f t="shared" si="119"/>
      </c>
      <c r="S338" s="22">
        <f t="shared" si="120"/>
      </c>
      <c r="T338" s="21">
        <f t="shared" si="121"/>
      </c>
      <c r="U338" s="11">
        <f t="shared" si="122"/>
      </c>
      <c r="V338" s="11">
        <f t="shared" si="123"/>
      </c>
      <c r="W338" s="22">
        <f t="shared" si="124"/>
      </c>
      <c r="X338" s="22">
        <f t="shared" si="125"/>
      </c>
      <c r="Y338" s="21">
        <f t="shared" si="126"/>
      </c>
      <c r="AA338" s="11">
        <f t="shared" si="127"/>
      </c>
      <c r="AC338" s="21">
        <f t="shared" si="128"/>
      </c>
      <c r="AD338" s="22">
        <f t="shared" si="129"/>
      </c>
      <c r="AE338" s="21">
        <f t="shared" si="130"/>
      </c>
      <c r="AN338" s="19"/>
      <c r="AO338" s="19"/>
    </row>
    <row r="339" spans="2:41" s="11" customFormat="1" ht="12.75">
      <c r="B339" s="15"/>
      <c r="C339" s="16">
        <f>IF(B339="x",COUNTIF($B$5:$B339,"x"),"")</f>
      </c>
      <c r="D339" s="17" t="s">
        <v>367</v>
      </c>
      <c r="E339" s="18">
        <v>39163</v>
      </c>
      <c r="F339" s="18">
        <f t="shared" si="110"/>
        <v>39894</v>
      </c>
      <c r="H339" s="11">
        <f t="shared" si="111"/>
      </c>
      <c r="I339" s="19">
        <f t="shared" si="112"/>
      </c>
      <c r="J339" s="11">
        <f t="shared" si="113"/>
      </c>
      <c r="L339" s="11">
        <f t="shared" si="114"/>
      </c>
      <c r="M339" s="11">
        <f t="shared" si="115"/>
      </c>
      <c r="N339" s="19">
        <f t="shared" si="116"/>
      </c>
      <c r="O339" s="19">
        <f t="shared" si="117"/>
      </c>
      <c r="P339" s="20">
        <f t="shared" si="118"/>
      </c>
      <c r="Q339" s="11">
        <f t="shared" si="131"/>
      </c>
      <c r="R339" s="21">
        <f t="shared" si="119"/>
      </c>
      <c r="S339" s="22">
        <f t="shared" si="120"/>
      </c>
      <c r="T339" s="21">
        <f t="shared" si="121"/>
      </c>
      <c r="U339" s="11">
        <f t="shared" si="122"/>
      </c>
      <c r="V339" s="11">
        <f t="shared" si="123"/>
      </c>
      <c r="W339" s="22">
        <f t="shared" si="124"/>
      </c>
      <c r="X339" s="22">
        <f t="shared" si="125"/>
      </c>
      <c r="Y339" s="21">
        <f t="shared" si="126"/>
      </c>
      <c r="AA339" s="11">
        <f t="shared" si="127"/>
      </c>
      <c r="AC339" s="21">
        <f t="shared" si="128"/>
      </c>
      <c r="AD339" s="22">
        <f t="shared" si="129"/>
      </c>
      <c r="AE339" s="21">
        <f t="shared" si="130"/>
      </c>
      <c r="AN339" s="19"/>
      <c r="AO339" s="19"/>
    </row>
    <row r="340" spans="2:41" s="11" customFormat="1" ht="12.75">
      <c r="B340" s="15"/>
      <c r="C340" s="16">
        <f>IF(B340="x",COUNTIF($B$5:$B340,"x"),"")</f>
      </c>
      <c r="D340" s="17" t="s">
        <v>368</v>
      </c>
      <c r="E340" s="18">
        <v>39163</v>
      </c>
      <c r="F340" s="18">
        <f t="shared" si="110"/>
        <v>39894</v>
      </c>
      <c r="H340" s="11">
        <f t="shared" si="111"/>
      </c>
      <c r="I340" s="19">
        <f t="shared" si="112"/>
      </c>
      <c r="J340" s="11">
        <f t="shared" si="113"/>
      </c>
      <c r="L340" s="11">
        <f t="shared" si="114"/>
      </c>
      <c r="M340" s="11">
        <f t="shared" si="115"/>
      </c>
      <c r="N340" s="19">
        <f t="shared" si="116"/>
      </c>
      <c r="O340" s="19">
        <f t="shared" si="117"/>
      </c>
      <c r="P340" s="20">
        <f t="shared" si="118"/>
      </c>
      <c r="Q340" s="11">
        <f t="shared" si="131"/>
      </c>
      <c r="R340" s="21">
        <f t="shared" si="119"/>
      </c>
      <c r="S340" s="22">
        <f t="shared" si="120"/>
      </c>
      <c r="T340" s="21">
        <f t="shared" si="121"/>
      </c>
      <c r="U340" s="11">
        <f t="shared" si="122"/>
      </c>
      <c r="V340" s="11">
        <f t="shared" si="123"/>
      </c>
      <c r="W340" s="22">
        <f t="shared" si="124"/>
      </c>
      <c r="X340" s="22">
        <f t="shared" si="125"/>
      </c>
      <c r="Y340" s="21">
        <f t="shared" si="126"/>
      </c>
      <c r="AA340" s="11">
        <f t="shared" si="127"/>
      </c>
      <c r="AC340" s="21">
        <f t="shared" si="128"/>
      </c>
      <c r="AD340" s="22">
        <f t="shared" si="129"/>
      </c>
      <c r="AE340" s="21">
        <f t="shared" si="130"/>
      </c>
      <c r="AN340" s="19"/>
      <c r="AO340" s="19"/>
    </row>
    <row r="341" spans="2:41" s="11" customFormat="1" ht="12.75">
      <c r="B341" s="15"/>
      <c r="C341" s="16">
        <f>IF(B341="x",COUNTIF($B$5:$B341,"x"),"")</f>
      </c>
      <c r="D341" s="17" t="s">
        <v>369</v>
      </c>
      <c r="E341" s="18">
        <v>39287</v>
      </c>
      <c r="F341" s="18">
        <f t="shared" si="110"/>
        <v>40018</v>
      </c>
      <c r="H341" s="11">
        <f t="shared" si="111"/>
      </c>
      <c r="I341" s="19">
        <f t="shared" si="112"/>
      </c>
      <c r="J341" s="11">
        <f t="shared" si="113"/>
      </c>
      <c r="L341" s="11">
        <f t="shared" si="114"/>
      </c>
      <c r="M341" s="11">
        <f t="shared" si="115"/>
      </c>
      <c r="N341" s="19">
        <f t="shared" si="116"/>
      </c>
      <c r="O341" s="19">
        <f t="shared" si="117"/>
      </c>
      <c r="P341" s="20">
        <f t="shared" si="118"/>
      </c>
      <c r="Q341" s="11">
        <f t="shared" si="131"/>
      </c>
      <c r="R341" s="21">
        <f t="shared" si="119"/>
      </c>
      <c r="S341" s="22">
        <f t="shared" si="120"/>
      </c>
      <c r="T341" s="21">
        <f t="shared" si="121"/>
      </c>
      <c r="U341" s="11">
        <f t="shared" si="122"/>
      </c>
      <c r="V341" s="11">
        <f t="shared" si="123"/>
      </c>
      <c r="W341" s="22">
        <f t="shared" si="124"/>
      </c>
      <c r="X341" s="22">
        <f t="shared" si="125"/>
      </c>
      <c r="Y341" s="21">
        <f t="shared" si="126"/>
      </c>
      <c r="AA341" s="11">
        <f t="shared" si="127"/>
      </c>
      <c r="AC341" s="21">
        <f t="shared" si="128"/>
      </c>
      <c r="AD341" s="22">
        <f t="shared" si="129"/>
      </c>
      <c r="AE341" s="21">
        <f t="shared" si="130"/>
      </c>
      <c r="AN341" s="19"/>
      <c r="AO341" s="19"/>
    </row>
    <row r="342" spans="2:41" s="11" customFormat="1" ht="12.75">
      <c r="B342" s="15"/>
      <c r="C342" s="16">
        <f>IF(B342="x",COUNTIF($B$5:$B342,"x"),"")</f>
      </c>
      <c r="D342" s="17" t="s">
        <v>370</v>
      </c>
      <c r="E342" s="18">
        <v>39161</v>
      </c>
      <c r="F342" s="18">
        <f t="shared" si="110"/>
        <v>39892</v>
      </c>
      <c r="H342" s="11">
        <f t="shared" si="111"/>
      </c>
      <c r="I342" s="19">
        <f t="shared" si="112"/>
      </c>
      <c r="J342" s="11">
        <f t="shared" si="113"/>
      </c>
      <c r="L342" s="11">
        <f t="shared" si="114"/>
      </c>
      <c r="M342" s="11">
        <f t="shared" si="115"/>
      </c>
      <c r="N342" s="19">
        <f t="shared" si="116"/>
      </c>
      <c r="O342" s="19">
        <f t="shared" si="117"/>
      </c>
      <c r="P342" s="20">
        <f t="shared" si="118"/>
      </c>
      <c r="Q342" s="11">
        <f t="shared" si="131"/>
      </c>
      <c r="R342" s="21">
        <f t="shared" si="119"/>
      </c>
      <c r="S342" s="22">
        <f t="shared" si="120"/>
      </c>
      <c r="T342" s="21">
        <f t="shared" si="121"/>
      </c>
      <c r="U342" s="11">
        <f t="shared" si="122"/>
      </c>
      <c r="V342" s="11">
        <f t="shared" si="123"/>
      </c>
      <c r="W342" s="22">
        <f t="shared" si="124"/>
      </c>
      <c r="X342" s="22">
        <f t="shared" si="125"/>
      </c>
      <c r="Y342" s="21">
        <f t="shared" si="126"/>
      </c>
      <c r="AA342" s="11">
        <f t="shared" si="127"/>
      </c>
      <c r="AC342" s="21">
        <f t="shared" si="128"/>
      </c>
      <c r="AD342" s="22">
        <f t="shared" si="129"/>
      </c>
      <c r="AE342" s="21">
        <f t="shared" si="130"/>
      </c>
      <c r="AN342" s="19"/>
      <c r="AO342" s="19"/>
    </row>
    <row r="343" spans="2:41" s="11" customFormat="1" ht="12.75">
      <c r="B343" s="15"/>
      <c r="C343" s="16">
        <f>IF(B343="x",COUNTIF($B$5:$B343,"x"),"")</f>
      </c>
      <c r="D343" s="17" t="s">
        <v>371</v>
      </c>
      <c r="E343" s="18">
        <v>39271</v>
      </c>
      <c r="F343" s="18">
        <f t="shared" si="110"/>
        <v>40002</v>
      </c>
      <c r="H343" s="11">
        <f t="shared" si="111"/>
      </c>
      <c r="I343" s="19">
        <f t="shared" si="112"/>
      </c>
      <c r="J343" s="11">
        <f t="shared" si="113"/>
      </c>
      <c r="L343" s="11">
        <f t="shared" si="114"/>
      </c>
      <c r="M343" s="11">
        <f t="shared" si="115"/>
      </c>
      <c r="N343" s="19">
        <f t="shared" si="116"/>
      </c>
      <c r="O343" s="19">
        <f t="shared" si="117"/>
      </c>
      <c r="P343" s="20">
        <f t="shared" si="118"/>
      </c>
      <c r="Q343" s="11">
        <f t="shared" si="131"/>
      </c>
      <c r="R343" s="21">
        <f t="shared" si="119"/>
      </c>
      <c r="S343" s="22">
        <f t="shared" si="120"/>
      </c>
      <c r="T343" s="21">
        <f t="shared" si="121"/>
      </c>
      <c r="U343" s="11">
        <f t="shared" si="122"/>
      </c>
      <c r="V343" s="11">
        <f t="shared" si="123"/>
      </c>
      <c r="W343" s="22">
        <f t="shared" si="124"/>
      </c>
      <c r="X343" s="22">
        <f t="shared" si="125"/>
      </c>
      <c r="Y343" s="21">
        <f t="shared" si="126"/>
      </c>
      <c r="AA343" s="11">
        <f t="shared" si="127"/>
      </c>
      <c r="AC343" s="21">
        <f t="shared" si="128"/>
      </c>
      <c r="AD343" s="22">
        <f t="shared" si="129"/>
      </c>
      <c r="AE343" s="21">
        <f t="shared" si="130"/>
      </c>
      <c r="AN343" s="19"/>
      <c r="AO343" s="19"/>
    </row>
    <row r="344" spans="2:41" s="11" customFormat="1" ht="12.75">
      <c r="B344" s="15"/>
      <c r="C344" s="16">
        <f>IF(B344="x",COUNTIF($B$5:$B344,"x"),"")</f>
      </c>
      <c r="D344" s="17" t="s">
        <v>372</v>
      </c>
      <c r="E344" s="18">
        <v>39306</v>
      </c>
      <c r="F344" s="18">
        <f t="shared" si="110"/>
        <v>40037</v>
      </c>
      <c r="H344" s="11">
        <f t="shared" si="111"/>
      </c>
      <c r="I344" s="19">
        <f t="shared" si="112"/>
      </c>
      <c r="J344" s="11">
        <f t="shared" si="113"/>
      </c>
      <c r="L344" s="11">
        <f t="shared" si="114"/>
      </c>
      <c r="M344" s="11">
        <f t="shared" si="115"/>
      </c>
      <c r="N344" s="19">
        <f t="shared" si="116"/>
      </c>
      <c r="O344" s="19">
        <f t="shared" si="117"/>
      </c>
      <c r="P344" s="20">
        <f t="shared" si="118"/>
      </c>
      <c r="Q344" s="11">
        <f t="shared" si="131"/>
      </c>
      <c r="R344" s="21">
        <f t="shared" si="119"/>
      </c>
      <c r="S344" s="22">
        <f t="shared" si="120"/>
      </c>
      <c r="T344" s="21">
        <f t="shared" si="121"/>
      </c>
      <c r="U344" s="11">
        <f t="shared" si="122"/>
      </c>
      <c r="V344" s="11">
        <f t="shared" si="123"/>
      </c>
      <c r="W344" s="22">
        <f t="shared" si="124"/>
      </c>
      <c r="X344" s="22">
        <f t="shared" si="125"/>
      </c>
      <c r="Y344" s="21">
        <f t="shared" si="126"/>
      </c>
      <c r="AA344" s="11">
        <f t="shared" si="127"/>
      </c>
      <c r="AC344" s="21">
        <f t="shared" si="128"/>
      </c>
      <c r="AD344" s="22">
        <f t="shared" si="129"/>
      </c>
      <c r="AE344" s="21">
        <f t="shared" si="130"/>
      </c>
      <c r="AN344" s="19"/>
      <c r="AO344" s="19"/>
    </row>
    <row r="345" spans="2:41" s="11" customFormat="1" ht="12.75">
      <c r="B345" s="15"/>
      <c r="C345" s="16">
        <f>IF(B345="x",COUNTIF($B$5:$B345,"x"),"")</f>
      </c>
      <c r="D345" s="17" t="s">
        <v>373</v>
      </c>
      <c r="E345" s="18">
        <v>39270</v>
      </c>
      <c r="F345" s="18">
        <f t="shared" si="110"/>
        <v>40001</v>
      </c>
      <c r="H345" s="11">
        <f t="shared" si="111"/>
      </c>
      <c r="I345" s="19">
        <f t="shared" si="112"/>
      </c>
      <c r="J345" s="11">
        <f t="shared" si="113"/>
      </c>
      <c r="L345" s="11">
        <f t="shared" si="114"/>
      </c>
      <c r="M345" s="11">
        <f t="shared" si="115"/>
      </c>
      <c r="N345" s="19">
        <f t="shared" si="116"/>
      </c>
      <c r="O345" s="19">
        <f t="shared" si="117"/>
      </c>
      <c r="P345" s="20">
        <f t="shared" si="118"/>
      </c>
      <c r="Q345" s="11">
        <f t="shared" si="131"/>
      </c>
      <c r="R345" s="21">
        <f t="shared" si="119"/>
      </c>
      <c r="S345" s="22">
        <f t="shared" si="120"/>
      </c>
      <c r="T345" s="21">
        <f t="shared" si="121"/>
      </c>
      <c r="U345" s="11">
        <f t="shared" si="122"/>
      </c>
      <c r="V345" s="11">
        <f t="shared" si="123"/>
      </c>
      <c r="W345" s="22">
        <f t="shared" si="124"/>
      </c>
      <c r="X345" s="22">
        <f t="shared" si="125"/>
      </c>
      <c r="Y345" s="21">
        <f t="shared" si="126"/>
      </c>
      <c r="AA345" s="11">
        <f t="shared" si="127"/>
      </c>
      <c r="AC345" s="21">
        <f t="shared" si="128"/>
      </c>
      <c r="AD345" s="22">
        <f t="shared" si="129"/>
      </c>
      <c r="AE345" s="21">
        <f t="shared" si="130"/>
      </c>
      <c r="AN345" s="19"/>
      <c r="AO345" s="19"/>
    </row>
    <row r="346" spans="2:41" s="11" customFormat="1" ht="12.75">
      <c r="B346" s="15"/>
      <c r="C346" s="16">
        <f>IF(B346="x",COUNTIF($B$5:$B346,"x"),"")</f>
      </c>
      <c r="D346" s="17" t="s">
        <v>374</v>
      </c>
      <c r="E346" s="18">
        <v>39409</v>
      </c>
      <c r="F346" s="18">
        <f t="shared" si="110"/>
        <v>40140</v>
      </c>
      <c r="H346" s="11">
        <f t="shared" si="111"/>
      </c>
      <c r="I346" s="19">
        <f t="shared" si="112"/>
      </c>
      <c r="J346" s="11">
        <f t="shared" si="113"/>
      </c>
      <c r="L346" s="11">
        <f t="shared" si="114"/>
      </c>
      <c r="M346" s="11">
        <f t="shared" si="115"/>
      </c>
      <c r="N346" s="19">
        <f t="shared" si="116"/>
      </c>
      <c r="O346" s="19">
        <f t="shared" si="117"/>
      </c>
      <c r="P346" s="20">
        <f t="shared" si="118"/>
      </c>
      <c r="Q346" s="11">
        <f t="shared" si="131"/>
      </c>
      <c r="R346" s="21">
        <f t="shared" si="119"/>
      </c>
      <c r="S346" s="22">
        <f t="shared" si="120"/>
      </c>
      <c r="T346" s="21">
        <f t="shared" si="121"/>
      </c>
      <c r="U346" s="11">
        <f t="shared" si="122"/>
      </c>
      <c r="V346" s="11">
        <f t="shared" si="123"/>
      </c>
      <c r="W346" s="22">
        <f t="shared" si="124"/>
      </c>
      <c r="X346" s="22">
        <f t="shared" si="125"/>
      </c>
      <c r="Y346" s="21">
        <f t="shared" si="126"/>
      </c>
      <c r="AA346" s="11">
        <f t="shared" si="127"/>
      </c>
      <c r="AC346" s="21">
        <f t="shared" si="128"/>
      </c>
      <c r="AD346" s="22">
        <f t="shared" si="129"/>
      </c>
      <c r="AE346" s="21">
        <f t="shared" si="130"/>
      </c>
      <c r="AN346" s="19"/>
      <c r="AO346" s="19"/>
    </row>
    <row r="347" spans="2:41" s="11" customFormat="1" ht="12.75">
      <c r="B347" s="15"/>
      <c r="C347" s="16">
        <f>IF(B347="x",COUNTIF($B$5:$B347,"x"),"")</f>
      </c>
      <c r="D347" s="17" t="s">
        <v>375</v>
      </c>
      <c r="E347" s="18">
        <v>39095</v>
      </c>
      <c r="F347" s="18">
        <f t="shared" si="110"/>
        <v>39826</v>
      </c>
      <c r="H347" s="11">
        <f t="shared" si="111"/>
      </c>
      <c r="I347" s="19">
        <f t="shared" si="112"/>
      </c>
      <c r="J347" s="11">
        <f t="shared" si="113"/>
      </c>
      <c r="L347" s="11">
        <f t="shared" si="114"/>
      </c>
      <c r="M347" s="11">
        <f t="shared" si="115"/>
      </c>
      <c r="N347" s="19">
        <f t="shared" si="116"/>
      </c>
      <c r="O347" s="19">
        <f t="shared" si="117"/>
      </c>
      <c r="P347" s="20">
        <f t="shared" si="118"/>
      </c>
      <c r="Q347" s="11">
        <f t="shared" si="131"/>
      </c>
      <c r="R347" s="21">
        <f t="shared" si="119"/>
      </c>
      <c r="S347" s="22">
        <f t="shared" si="120"/>
      </c>
      <c r="T347" s="21">
        <f t="shared" si="121"/>
      </c>
      <c r="U347" s="11">
        <f t="shared" si="122"/>
      </c>
      <c r="V347" s="11">
        <f t="shared" si="123"/>
      </c>
      <c r="W347" s="22">
        <f t="shared" si="124"/>
      </c>
      <c r="X347" s="22">
        <f t="shared" si="125"/>
      </c>
      <c r="Y347" s="21">
        <f t="shared" si="126"/>
      </c>
      <c r="AA347" s="11">
        <f t="shared" si="127"/>
      </c>
      <c r="AC347" s="21">
        <f t="shared" si="128"/>
      </c>
      <c r="AD347" s="22">
        <f t="shared" si="129"/>
      </c>
      <c r="AE347" s="21">
        <f t="shared" si="130"/>
      </c>
      <c r="AN347" s="19"/>
      <c r="AO347" s="19"/>
    </row>
    <row r="348" spans="2:41" s="11" customFormat="1" ht="12.75">
      <c r="B348" s="15"/>
      <c r="C348" s="16">
        <f>IF(B348="x",COUNTIF($B$5:$B348,"x"),"")</f>
      </c>
      <c r="D348" s="17" t="s">
        <v>376</v>
      </c>
      <c r="E348" s="18">
        <v>39398</v>
      </c>
      <c r="F348" s="18">
        <f t="shared" si="110"/>
        <v>40129</v>
      </c>
      <c r="H348" s="11">
        <f t="shared" si="111"/>
      </c>
      <c r="I348" s="19">
        <f t="shared" si="112"/>
      </c>
      <c r="J348" s="11">
        <f t="shared" si="113"/>
      </c>
      <c r="L348" s="11">
        <f t="shared" si="114"/>
      </c>
      <c r="M348" s="11">
        <f t="shared" si="115"/>
      </c>
      <c r="N348" s="19">
        <f t="shared" si="116"/>
      </c>
      <c r="O348" s="19">
        <f t="shared" si="117"/>
      </c>
      <c r="P348" s="20">
        <f t="shared" si="118"/>
      </c>
      <c r="Q348" s="11">
        <f t="shared" si="131"/>
      </c>
      <c r="R348" s="21">
        <f t="shared" si="119"/>
      </c>
      <c r="S348" s="22">
        <f t="shared" si="120"/>
      </c>
      <c r="T348" s="21">
        <f t="shared" si="121"/>
      </c>
      <c r="U348" s="11">
        <f t="shared" si="122"/>
      </c>
      <c r="V348" s="11">
        <f t="shared" si="123"/>
      </c>
      <c r="W348" s="22">
        <f t="shared" si="124"/>
      </c>
      <c r="X348" s="22">
        <f t="shared" si="125"/>
      </c>
      <c r="Y348" s="21">
        <f t="shared" si="126"/>
      </c>
      <c r="AA348" s="11">
        <f t="shared" si="127"/>
      </c>
      <c r="AC348" s="21">
        <f t="shared" si="128"/>
      </c>
      <c r="AD348" s="22">
        <f t="shared" si="129"/>
      </c>
      <c r="AE348" s="21">
        <f t="shared" si="130"/>
      </c>
      <c r="AN348" s="19"/>
      <c r="AO348" s="19"/>
    </row>
    <row r="349" spans="2:41" s="11" customFormat="1" ht="12.75">
      <c r="B349" s="15"/>
      <c r="C349" s="16">
        <f>IF(B349="x",COUNTIF($B$5:$B349,"x"),"")</f>
      </c>
      <c r="D349" s="17" t="s">
        <v>377</v>
      </c>
      <c r="E349" s="18">
        <v>39223</v>
      </c>
      <c r="F349" s="18">
        <f t="shared" si="110"/>
        <v>39954</v>
      </c>
      <c r="H349" s="11">
        <f t="shared" si="111"/>
      </c>
      <c r="I349" s="19">
        <f t="shared" si="112"/>
      </c>
      <c r="J349" s="11">
        <f t="shared" si="113"/>
      </c>
      <c r="L349" s="11">
        <f t="shared" si="114"/>
      </c>
      <c r="M349" s="11">
        <f t="shared" si="115"/>
      </c>
      <c r="N349" s="19">
        <f t="shared" si="116"/>
      </c>
      <c r="O349" s="19">
        <f t="shared" si="117"/>
      </c>
      <c r="P349" s="20">
        <f t="shared" si="118"/>
      </c>
      <c r="Q349" s="11">
        <f t="shared" si="131"/>
      </c>
      <c r="R349" s="21">
        <f t="shared" si="119"/>
      </c>
      <c r="S349" s="22">
        <f t="shared" si="120"/>
      </c>
      <c r="T349" s="21">
        <f t="shared" si="121"/>
      </c>
      <c r="U349" s="11">
        <f t="shared" si="122"/>
      </c>
      <c r="V349" s="11">
        <f t="shared" si="123"/>
      </c>
      <c r="W349" s="22">
        <f t="shared" si="124"/>
      </c>
      <c r="X349" s="22">
        <f t="shared" si="125"/>
      </c>
      <c r="Y349" s="21">
        <f t="shared" si="126"/>
      </c>
      <c r="AA349" s="11">
        <f t="shared" si="127"/>
      </c>
      <c r="AC349" s="21">
        <f t="shared" si="128"/>
      </c>
      <c r="AD349" s="22">
        <f t="shared" si="129"/>
      </c>
      <c r="AE349" s="21">
        <f t="shared" si="130"/>
      </c>
      <c r="AN349" s="19"/>
      <c r="AO349" s="19"/>
    </row>
    <row r="350" spans="2:41" s="11" customFormat="1" ht="12.75">
      <c r="B350" s="15"/>
      <c r="C350" s="16">
        <f>IF(B350="x",COUNTIF($B$5:$B350,"x"),"")</f>
      </c>
      <c r="D350" s="17" t="s">
        <v>378</v>
      </c>
      <c r="E350" s="18">
        <v>39399</v>
      </c>
      <c r="F350" s="18">
        <f t="shared" si="110"/>
        <v>40130</v>
      </c>
      <c r="H350" s="11">
        <f t="shared" si="111"/>
      </c>
      <c r="I350" s="19">
        <f t="shared" si="112"/>
      </c>
      <c r="J350" s="11">
        <f t="shared" si="113"/>
      </c>
      <c r="L350" s="11">
        <f t="shared" si="114"/>
      </c>
      <c r="M350" s="11">
        <f t="shared" si="115"/>
      </c>
      <c r="N350" s="19">
        <f t="shared" si="116"/>
      </c>
      <c r="O350" s="19">
        <f t="shared" si="117"/>
      </c>
      <c r="P350" s="20">
        <f t="shared" si="118"/>
      </c>
      <c r="Q350" s="11">
        <f t="shared" si="131"/>
      </c>
      <c r="R350" s="21">
        <f t="shared" si="119"/>
      </c>
      <c r="S350" s="22">
        <f t="shared" si="120"/>
      </c>
      <c r="T350" s="21">
        <f t="shared" si="121"/>
      </c>
      <c r="U350" s="11">
        <f t="shared" si="122"/>
      </c>
      <c r="V350" s="11">
        <f t="shared" si="123"/>
      </c>
      <c r="W350" s="22">
        <f t="shared" si="124"/>
      </c>
      <c r="X350" s="22">
        <f t="shared" si="125"/>
      </c>
      <c r="Y350" s="21">
        <f t="shared" si="126"/>
      </c>
      <c r="AA350" s="11">
        <f t="shared" si="127"/>
      </c>
      <c r="AC350" s="21">
        <f t="shared" si="128"/>
      </c>
      <c r="AD350" s="22">
        <f t="shared" si="129"/>
      </c>
      <c r="AE350" s="21">
        <f t="shared" si="130"/>
      </c>
      <c r="AN350" s="19"/>
      <c r="AO350" s="19"/>
    </row>
    <row r="351" spans="2:41" s="11" customFormat="1" ht="12.75">
      <c r="B351" s="15"/>
      <c r="C351" s="16">
        <f>IF(B351="x",COUNTIF($B$5:$B351,"x"),"")</f>
      </c>
      <c r="D351" s="17" t="s">
        <v>379</v>
      </c>
      <c r="E351" s="18">
        <v>39399</v>
      </c>
      <c r="F351" s="18">
        <f t="shared" si="110"/>
        <v>40130</v>
      </c>
      <c r="H351" s="11">
        <f t="shared" si="111"/>
      </c>
      <c r="I351" s="19">
        <f t="shared" si="112"/>
      </c>
      <c r="J351" s="11">
        <f t="shared" si="113"/>
      </c>
      <c r="L351" s="11">
        <f t="shared" si="114"/>
      </c>
      <c r="M351" s="11">
        <f t="shared" si="115"/>
      </c>
      <c r="N351" s="19">
        <f t="shared" si="116"/>
      </c>
      <c r="O351" s="19">
        <f t="shared" si="117"/>
      </c>
      <c r="P351" s="20">
        <f t="shared" si="118"/>
      </c>
      <c r="Q351" s="11">
        <f t="shared" si="131"/>
      </c>
      <c r="R351" s="21">
        <f t="shared" si="119"/>
      </c>
      <c r="S351" s="22">
        <f t="shared" si="120"/>
      </c>
      <c r="T351" s="21">
        <f t="shared" si="121"/>
      </c>
      <c r="U351" s="11">
        <f t="shared" si="122"/>
      </c>
      <c r="V351" s="11">
        <f t="shared" si="123"/>
      </c>
      <c r="W351" s="22">
        <f t="shared" si="124"/>
      </c>
      <c r="X351" s="22">
        <f t="shared" si="125"/>
      </c>
      <c r="Y351" s="21">
        <f t="shared" si="126"/>
      </c>
      <c r="AA351" s="11">
        <f t="shared" si="127"/>
      </c>
      <c r="AC351" s="21">
        <f t="shared" si="128"/>
      </c>
      <c r="AD351" s="22">
        <f t="shared" si="129"/>
      </c>
      <c r="AE351" s="21">
        <f t="shared" si="130"/>
      </c>
      <c r="AN351" s="19"/>
      <c r="AO351" s="19"/>
    </row>
    <row r="352" spans="2:41" s="11" customFormat="1" ht="12.75">
      <c r="B352" s="15"/>
      <c r="C352" s="16">
        <f>IF(B352="x",COUNTIF($B$5:$B352,"x"),"")</f>
      </c>
      <c r="D352" s="17" t="s">
        <v>380</v>
      </c>
      <c r="E352" s="18">
        <v>39287</v>
      </c>
      <c r="F352" s="18">
        <f t="shared" si="110"/>
        <v>40018</v>
      </c>
      <c r="H352" s="11">
        <f t="shared" si="111"/>
      </c>
      <c r="I352" s="19">
        <f t="shared" si="112"/>
      </c>
      <c r="J352" s="11">
        <f t="shared" si="113"/>
      </c>
      <c r="L352" s="11">
        <f t="shared" si="114"/>
      </c>
      <c r="M352" s="11">
        <f t="shared" si="115"/>
      </c>
      <c r="N352" s="19">
        <f t="shared" si="116"/>
      </c>
      <c r="O352" s="19">
        <f t="shared" si="117"/>
      </c>
      <c r="P352" s="20">
        <f t="shared" si="118"/>
      </c>
      <c r="Q352" s="11">
        <f t="shared" si="131"/>
      </c>
      <c r="R352" s="21">
        <f t="shared" si="119"/>
      </c>
      <c r="S352" s="22">
        <f t="shared" si="120"/>
      </c>
      <c r="T352" s="21">
        <f t="shared" si="121"/>
      </c>
      <c r="U352" s="11">
        <f t="shared" si="122"/>
      </c>
      <c r="V352" s="11">
        <f t="shared" si="123"/>
      </c>
      <c r="W352" s="22">
        <f t="shared" si="124"/>
      </c>
      <c r="X352" s="22">
        <f t="shared" si="125"/>
      </c>
      <c r="Y352" s="21">
        <f t="shared" si="126"/>
      </c>
      <c r="AA352" s="11">
        <f t="shared" si="127"/>
      </c>
      <c r="AC352" s="21">
        <f t="shared" si="128"/>
      </c>
      <c r="AD352" s="22">
        <f t="shared" si="129"/>
      </c>
      <c r="AE352" s="21">
        <f t="shared" si="130"/>
      </c>
      <c r="AN352" s="19"/>
      <c r="AO352" s="19"/>
    </row>
    <row r="353" spans="2:41" s="11" customFormat="1" ht="12.75">
      <c r="B353" s="15"/>
      <c r="C353" s="16">
        <f>IF(B353="x",COUNTIF($B$5:$B353,"x"),"")</f>
      </c>
      <c r="D353" s="17" t="s">
        <v>381</v>
      </c>
      <c r="E353" s="18">
        <v>39156</v>
      </c>
      <c r="F353" s="18">
        <f t="shared" si="110"/>
        <v>39887</v>
      </c>
      <c r="H353" s="11">
        <f t="shared" si="111"/>
      </c>
      <c r="I353" s="19">
        <f t="shared" si="112"/>
      </c>
      <c r="J353" s="11">
        <f t="shared" si="113"/>
      </c>
      <c r="L353" s="11">
        <f t="shared" si="114"/>
      </c>
      <c r="M353" s="11">
        <f t="shared" si="115"/>
      </c>
      <c r="N353" s="19">
        <f t="shared" si="116"/>
      </c>
      <c r="O353" s="19">
        <f t="shared" si="117"/>
      </c>
      <c r="P353" s="20">
        <f t="shared" si="118"/>
      </c>
      <c r="Q353" s="11">
        <f t="shared" si="131"/>
      </c>
      <c r="R353" s="21">
        <f t="shared" si="119"/>
      </c>
      <c r="S353" s="22">
        <f t="shared" si="120"/>
      </c>
      <c r="T353" s="21">
        <f t="shared" si="121"/>
      </c>
      <c r="U353" s="11">
        <f t="shared" si="122"/>
      </c>
      <c r="V353" s="11">
        <f t="shared" si="123"/>
      </c>
      <c r="W353" s="22">
        <f t="shared" si="124"/>
      </c>
      <c r="X353" s="22">
        <f t="shared" si="125"/>
      </c>
      <c r="Y353" s="21">
        <f t="shared" si="126"/>
      </c>
      <c r="AA353" s="11">
        <f t="shared" si="127"/>
      </c>
      <c r="AC353" s="21">
        <f t="shared" si="128"/>
      </c>
      <c r="AD353" s="22">
        <f t="shared" si="129"/>
      </c>
      <c r="AE353" s="21">
        <f t="shared" si="130"/>
      </c>
      <c r="AN353" s="19"/>
      <c r="AO353" s="19"/>
    </row>
    <row r="354" spans="2:41" s="11" customFormat="1" ht="12.75">
      <c r="B354" s="15"/>
      <c r="C354" s="16">
        <f>IF(B354="x",COUNTIF($B$5:$B354,"x"),"")</f>
      </c>
      <c r="D354" s="17" t="s">
        <v>382</v>
      </c>
      <c r="E354" s="18">
        <v>39398</v>
      </c>
      <c r="F354" s="18">
        <f t="shared" si="110"/>
        <v>40129</v>
      </c>
      <c r="H354" s="11">
        <f t="shared" si="111"/>
      </c>
      <c r="I354" s="19">
        <f t="shared" si="112"/>
      </c>
      <c r="J354" s="11">
        <f t="shared" si="113"/>
      </c>
      <c r="L354" s="11">
        <f t="shared" si="114"/>
      </c>
      <c r="M354" s="11">
        <f t="shared" si="115"/>
      </c>
      <c r="N354" s="19">
        <f t="shared" si="116"/>
      </c>
      <c r="O354" s="19">
        <f t="shared" si="117"/>
      </c>
      <c r="P354" s="20">
        <f t="shared" si="118"/>
      </c>
      <c r="Q354" s="11">
        <f t="shared" si="131"/>
      </c>
      <c r="R354" s="21">
        <f t="shared" si="119"/>
      </c>
      <c r="S354" s="22">
        <f t="shared" si="120"/>
      </c>
      <c r="T354" s="21">
        <f t="shared" si="121"/>
      </c>
      <c r="U354" s="11">
        <f t="shared" si="122"/>
      </c>
      <c r="V354" s="11">
        <f t="shared" si="123"/>
      </c>
      <c r="W354" s="22">
        <f t="shared" si="124"/>
      </c>
      <c r="X354" s="22">
        <f t="shared" si="125"/>
      </c>
      <c r="Y354" s="21">
        <f t="shared" si="126"/>
      </c>
      <c r="AA354" s="11">
        <f t="shared" si="127"/>
      </c>
      <c r="AC354" s="21">
        <f t="shared" si="128"/>
      </c>
      <c r="AD354" s="22">
        <f t="shared" si="129"/>
      </c>
      <c r="AE354" s="21">
        <f t="shared" si="130"/>
      </c>
      <c r="AN354" s="19"/>
      <c r="AO354" s="19"/>
    </row>
    <row r="355" spans="2:41" s="11" customFormat="1" ht="12.75">
      <c r="B355" s="15"/>
      <c r="C355" s="16">
        <f>IF(B355="x",COUNTIF($B$5:$B355,"x"),"")</f>
      </c>
      <c r="D355" s="17" t="s">
        <v>383</v>
      </c>
      <c r="E355" s="18">
        <v>39115</v>
      </c>
      <c r="F355" s="18">
        <f t="shared" si="110"/>
        <v>39846</v>
      </c>
      <c r="H355" s="11">
        <f t="shared" si="111"/>
      </c>
      <c r="I355" s="19">
        <f t="shared" si="112"/>
      </c>
      <c r="J355" s="11">
        <f t="shared" si="113"/>
      </c>
      <c r="L355" s="11">
        <f t="shared" si="114"/>
      </c>
      <c r="M355" s="11">
        <f t="shared" si="115"/>
      </c>
      <c r="N355" s="19">
        <f t="shared" si="116"/>
      </c>
      <c r="O355" s="19">
        <f t="shared" si="117"/>
      </c>
      <c r="P355" s="20">
        <f t="shared" si="118"/>
      </c>
      <c r="Q355" s="11">
        <f t="shared" si="131"/>
      </c>
      <c r="R355" s="21">
        <f t="shared" si="119"/>
      </c>
      <c r="S355" s="22">
        <f t="shared" si="120"/>
      </c>
      <c r="T355" s="21">
        <f t="shared" si="121"/>
      </c>
      <c r="U355" s="11">
        <f t="shared" si="122"/>
      </c>
      <c r="V355" s="11">
        <f t="shared" si="123"/>
      </c>
      <c r="W355" s="22">
        <f t="shared" si="124"/>
      </c>
      <c r="X355" s="22">
        <f t="shared" si="125"/>
      </c>
      <c r="Y355" s="21">
        <f t="shared" si="126"/>
      </c>
      <c r="AA355" s="11">
        <f t="shared" si="127"/>
      </c>
      <c r="AC355" s="21">
        <f t="shared" si="128"/>
      </c>
      <c r="AD355" s="22">
        <f t="shared" si="129"/>
      </c>
      <c r="AE355" s="21">
        <f t="shared" si="130"/>
      </c>
      <c r="AN355" s="19"/>
      <c r="AO355" s="19"/>
    </row>
    <row r="356" spans="2:41" s="11" customFormat="1" ht="12.75">
      <c r="B356" s="15"/>
      <c r="C356" s="16">
        <f>IF(B356="x",COUNTIF($B$5:$B356,"x"),"")</f>
      </c>
      <c r="D356" s="17" t="s">
        <v>384</v>
      </c>
      <c r="E356" s="18">
        <v>39140</v>
      </c>
      <c r="F356" s="18">
        <f t="shared" si="110"/>
        <v>39871</v>
      </c>
      <c r="H356" s="11">
        <f t="shared" si="111"/>
      </c>
      <c r="I356" s="19">
        <f t="shared" si="112"/>
      </c>
      <c r="J356" s="11">
        <f t="shared" si="113"/>
      </c>
      <c r="L356" s="11">
        <f t="shared" si="114"/>
      </c>
      <c r="M356" s="11">
        <f t="shared" si="115"/>
      </c>
      <c r="N356" s="19">
        <f t="shared" si="116"/>
      </c>
      <c r="O356" s="19">
        <f t="shared" si="117"/>
      </c>
      <c r="P356" s="20">
        <f t="shared" si="118"/>
      </c>
      <c r="Q356" s="11">
        <f t="shared" si="131"/>
      </c>
      <c r="R356" s="21">
        <f t="shared" si="119"/>
      </c>
      <c r="S356" s="22">
        <f t="shared" si="120"/>
      </c>
      <c r="T356" s="21">
        <f t="shared" si="121"/>
      </c>
      <c r="U356" s="11">
        <f t="shared" si="122"/>
      </c>
      <c r="V356" s="11">
        <f t="shared" si="123"/>
      </c>
      <c r="W356" s="22">
        <f t="shared" si="124"/>
      </c>
      <c r="X356" s="22">
        <f t="shared" si="125"/>
      </c>
      <c r="Y356" s="21">
        <f t="shared" si="126"/>
      </c>
      <c r="AA356" s="11">
        <f t="shared" si="127"/>
      </c>
      <c r="AC356" s="21">
        <f t="shared" si="128"/>
      </c>
      <c r="AD356" s="22">
        <f t="shared" si="129"/>
      </c>
      <c r="AE356" s="21">
        <f t="shared" si="130"/>
      </c>
      <c r="AN356" s="19"/>
      <c r="AO356" s="19"/>
    </row>
    <row r="357" spans="2:41" s="11" customFormat="1" ht="12.75">
      <c r="B357" s="15"/>
      <c r="C357" s="16">
        <f>IF(B357="x",COUNTIF($B$5:$B357,"x"),"")</f>
      </c>
      <c r="D357" s="17" t="s">
        <v>385</v>
      </c>
      <c r="E357" s="18">
        <v>39268</v>
      </c>
      <c r="F357" s="18">
        <f t="shared" si="110"/>
        <v>39999</v>
      </c>
      <c r="H357" s="11">
        <f t="shared" si="111"/>
      </c>
      <c r="I357" s="19">
        <f t="shared" si="112"/>
      </c>
      <c r="J357" s="11">
        <f t="shared" si="113"/>
      </c>
      <c r="L357" s="11">
        <f t="shared" si="114"/>
      </c>
      <c r="M357" s="11">
        <f t="shared" si="115"/>
      </c>
      <c r="N357" s="19">
        <f t="shared" si="116"/>
      </c>
      <c r="O357" s="19">
        <f t="shared" si="117"/>
      </c>
      <c r="P357" s="20">
        <f t="shared" si="118"/>
      </c>
      <c r="Q357" s="11">
        <f t="shared" si="131"/>
      </c>
      <c r="R357" s="21">
        <f t="shared" si="119"/>
      </c>
      <c r="S357" s="22">
        <f t="shared" si="120"/>
      </c>
      <c r="T357" s="21">
        <f t="shared" si="121"/>
      </c>
      <c r="U357" s="11">
        <f t="shared" si="122"/>
      </c>
      <c r="V357" s="11">
        <f t="shared" si="123"/>
      </c>
      <c r="W357" s="22">
        <f t="shared" si="124"/>
      </c>
      <c r="X357" s="22">
        <f t="shared" si="125"/>
      </c>
      <c r="Y357" s="21">
        <f t="shared" si="126"/>
      </c>
      <c r="AA357" s="11">
        <f t="shared" si="127"/>
      </c>
      <c r="AC357" s="21">
        <f t="shared" si="128"/>
      </c>
      <c r="AD357" s="22">
        <f t="shared" si="129"/>
      </c>
      <c r="AE357" s="21">
        <f t="shared" si="130"/>
      </c>
      <c r="AN357" s="19"/>
      <c r="AO357" s="19"/>
    </row>
    <row r="358" spans="2:41" s="11" customFormat="1" ht="12.75">
      <c r="B358" s="15"/>
      <c r="C358" s="16">
        <f>IF(B358="x",COUNTIF($B$5:$B358,"x"),"")</f>
      </c>
      <c r="D358" s="17" t="s">
        <v>386</v>
      </c>
      <c r="E358" s="18">
        <v>39304</v>
      </c>
      <c r="F358" s="18">
        <f t="shared" si="110"/>
        <v>40035</v>
      </c>
      <c r="H358" s="11">
        <f t="shared" si="111"/>
      </c>
      <c r="I358" s="19">
        <f t="shared" si="112"/>
      </c>
      <c r="J358" s="11">
        <f t="shared" si="113"/>
      </c>
      <c r="L358" s="11">
        <f t="shared" si="114"/>
      </c>
      <c r="M358" s="11">
        <f t="shared" si="115"/>
      </c>
      <c r="N358" s="19">
        <f t="shared" si="116"/>
      </c>
      <c r="O358" s="19">
        <f t="shared" si="117"/>
      </c>
      <c r="P358" s="20">
        <f t="shared" si="118"/>
      </c>
      <c r="Q358" s="11">
        <f t="shared" si="131"/>
      </c>
      <c r="R358" s="21">
        <f t="shared" si="119"/>
      </c>
      <c r="S358" s="22">
        <f t="shared" si="120"/>
      </c>
      <c r="T358" s="21">
        <f t="shared" si="121"/>
      </c>
      <c r="U358" s="11">
        <f t="shared" si="122"/>
      </c>
      <c r="V358" s="11">
        <f t="shared" si="123"/>
      </c>
      <c r="W358" s="22">
        <f t="shared" si="124"/>
      </c>
      <c r="X358" s="22">
        <f t="shared" si="125"/>
      </c>
      <c r="Y358" s="21">
        <f t="shared" si="126"/>
      </c>
      <c r="AA358" s="11">
        <f t="shared" si="127"/>
      </c>
      <c r="AC358" s="21">
        <f t="shared" si="128"/>
      </c>
      <c r="AD358" s="22">
        <f t="shared" si="129"/>
      </c>
      <c r="AE358" s="21">
        <f t="shared" si="130"/>
      </c>
      <c r="AN358" s="19"/>
      <c r="AO358" s="19"/>
    </row>
    <row r="359" spans="2:41" s="11" customFormat="1" ht="12.75">
      <c r="B359" s="15"/>
      <c r="C359" s="16">
        <f>IF(B359="x",COUNTIF($B$5:$B359,"x"),"")</f>
      </c>
      <c r="D359" s="17" t="s">
        <v>387</v>
      </c>
      <c r="E359" s="18">
        <v>39097</v>
      </c>
      <c r="F359" s="18">
        <f t="shared" si="110"/>
        <v>39828</v>
      </c>
      <c r="H359" s="11">
        <f t="shared" si="111"/>
      </c>
      <c r="I359" s="19">
        <f t="shared" si="112"/>
      </c>
      <c r="J359" s="11">
        <f t="shared" si="113"/>
      </c>
      <c r="L359" s="11">
        <f t="shared" si="114"/>
      </c>
      <c r="M359" s="11">
        <f t="shared" si="115"/>
      </c>
      <c r="N359" s="19">
        <f t="shared" si="116"/>
      </c>
      <c r="O359" s="19">
        <f t="shared" si="117"/>
      </c>
      <c r="P359" s="20">
        <f t="shared" si="118"/>
      </c>
      <c r="Q359" s="11">
        <f t="shared" si="131"/>
      </c>
      <c r="R359" s="21">
        <f t="shared" si="119"/>
      </c>
      <c r="S359" s="22">
        <f t="shared" si="120"/>
      </c>
      <c r="T359" s="21">
        <f t="shared" si="121"/>
      </c>
      <c r="U359" s="11">
        <f t="shared" si="122"/>
      </c>
      <c r="V359" s="11">
        <f t="shared" si="123"/>
      </c>
      <c r="W359" s="22">
        <f t="shared" si="124"/>
      </c>
      <c r="X359" s="22">
        <f t="shared" si="125"/>
      </c>
      <c r="Y359" s="21">
        <f t="shared" si="126"/>
      </c>
      <c r="AA359" s="11">
        <f t="shared" si="127"/>
      </c>
      <c r="AC359" s="21">
        <f t="shared" si="128"/>
      </c>
      <c r="AD359" s="22">
        <f t="shared" si="129"/>
      </c>
      <c r="AE359" s="21">
        <f t="shared" si="130"/>
      </c>
      <c r="AN359" s="19"/>
      <c r="AO359" s="19"/>
    </row>
    <row r="360" spans="2:41" s="11" customFormat="1" ht="12.75">
      <c r="B360" s="15"/>
      <c r="C360" s="16">
        <f>IF(B360="x",COUNTIF($B$5:$B360,"x"),"")</f>
      </c>
      <c r="D360" s="17" t="s">
        <v>388</v>
      </c>
      <c r="E360" s="18">
        <v>39259</v>
      </c>
      <c r="F360" s="18">
        <f t="shared" si="110"/>
        <v>39990</v>
      </c>
      <c r="H360" s="11">
        <f t="shared" si="111"/>
      </c>
      <c r="I360" s="19">
        <f t="shared" si="112"/>
      </c>
      <c r="J360" s="11">
        <f t="shared" si="113"/>
      </c>
      <c r="L360" s="11">
        <f t="shared" si="114"/>
      </c>
      <c r="M360" s="11">
        <f t="shared" si="115"/>
      </c>
      <c r="N360" s="19">
        <f t="shared" si="116"/>
      </c>
      <c r="O360" s="19">
        <f t="shared" si="117"/>
      </c>
      <c r="P360" s="20">
        <f t="shared" si="118"/>
      </c>
      <c r="Q360" s="11">
        <f t="shared" si="131"/>
      </c>
      <c r="R360" s="21">
        <f t="shared" si="119"/>
      </c>
      <c r="S360" s="22">
        <f t="shared" si="120"/>
      </c>
      <c r="T360" s="21">
        <f t="shared" si="121"/>
      </c>
      <c r="U360" s="11">
        <f t="shared" si="122"/>
      </c>
      <c r="V360" s="11">
        <f t="shared" si="123"/>
      </c>
      <c r="W360" s="22">
        <f t="shared" si="124"/>
      </c>
      <c r="X360" s="22">
        <f t="shared" si="125"/>
      </c>
      <c r="Y360" s="21">
        <f t="shared" si="126"/>
      </c>
      <c r="AA360" s="11">
        <f t="shared" si="127"/>
      </c>
      <c r="AC360" s="21">
        <f t="shared" si="128"/>
      </c>
      <c r="AD360" s="22">
        <f t="shared" si="129"/>
      </c>
      <c r="AE360" s="21">
        <f t="shared" si="130"/>
      </c>
      <c r="AN360" s="19"/>
      <c r="AO360" s="19"/>
    </row>
    <row r="361" spans="2:41" s="11" customFormat="1" ht="12.75">
      <c r="B361" s="15"/>
      <c r="C361" s="16">
        <f>IF(B361="x",COUNTIF($B$5:$B361,"x"),"")</f>
      </c>
      <c r="D361" s="17" t="s">
        <v>389</v>
      </c>
      <c r="E361" s="18">
        <v>39263</v>
      </c>
      <c r="F361" s="18">
        <f t="shared" si="110"/>
        <v>39994</v>
      </c>
      <c r="H361" s="11">
        <f t="shared" si="111"/>
      </c>
      <c r="I361" s="19">
        <f t="shared" si="112"/>
      </c>
      <c r="J361" s="11">
        <f t="shared" si="113"/>
      </c>
      <c r="L361" s="11">
        <f t="shared" si="114"/>
      </c>
      <c r="M361" s="11">
        <f t="shared" si="115"/>
      </c>
      <c r="N361" s="19">
        <f t="shared" si="116"/>
      </c>
      <c r="O361" s="19">
        <f t="shared" si="117"/>
      </c>
      <c r="P361" s="20">
        <f t="shared" si="118"/>
      </c>
      <c r="Q361" s="11">
        <f t="shared" si="131"/>
      </c>
      <c r="R361" s="21">
        <f t="shared" si="119"/>
      </c>
      <c r="S361" s="22">
        <f t="shared" si="120"/>
      </c>
      <c r="T361" s="21">
        <f t="shared" si="121"/>
      </c>
      <c r="U361" s="11">
        <f t="shared" si="122"/>
      </c>
      <c r="V361" s="11">
        <f t="shared" si="123"/>
      </c>
      <c r="W361" s="22">
        <f t="shared" si="124"/>
      </c>
      <c r="X361" s="22">
        <f t="shared" si="125"/>
      </c>
      <c r="Y361" s="21">
        <f t="shared" si="126"/>
      </c>
      <c r="AA361" s="11">
        <f t="shared" si="127"/>
      </c>
      <c r="AC361" s="21">
        <f t="shared" si="128"/>
      </c>
      <c r="AD361" s="22">
        <f t="shared" si="129"/>
      </c>
      <c r="AE361" s="21">
        <f t="shared" si="130"/>
      </c>
      <c r="AN361" s="19"/>
      <c r="AO361" s="19"/>
    </row>
    <row r="362" spans="2:41" s="11" customFormat="1" ht="12.75">
      <c r="B362" s="15"/>
      <c r="C362" s="16">
        <f>IF(B362="x",COUNTIF($B$5:$B362,"x"),"")</f>
      </c>
      <c r="D362" s="17" t="s">
        <v>390</v>
      </c>
      <c r="E362" s="18">
        <v>39322</v>
      </c>
      <c r="F362" s="18">
        <f t="shared" si="110"/>
        <v>40053</v>
      </c>
      <c r="H362" s="11">
        <f t="shared" si="111"/>
      </c>
      <c r="I362" s="19">
        <f t="shared" si="112"/>
      </c>
      <c r="J362" s="11">
        <f t="shared" si="113"/>
      </c>
      <c r="L362" s="11">
        <f t="shared" si="114"/>
      </c>
      <c r="M362" s="11">
        <f t="shared" si="115"/>
      </c>
      <c r="N362" s="19">
        <f t="shared" si="116"/>
      </c>
      <c r="O362" s="19">
        <f t="shared" si="117"/>
      </c>
      <c r="P362" s="20">
        <f t="shared" si="118"/>
      </c>
      <c r="Q362" s="11">
        <f t="shared" si="131"/>
      </c>
      <c r="R362" s="21">
        <f t="shared" si="119"/>
      </c>
      <c r="S362" s="22">
        <f t="shared" si="120"/>
      </c>
      <c r="T362" s="21">
        <f t="shared" si="121"/>
      </c>
      <c r="U362" s="11">
        <f t="shared" si="122"/>
      </c>
      <c r="V362" s="11">
        <f t="shared" si="123"/>
      </c>
      <c r="W362" s="22">
        <f t="shared" si="124"/>
      </c>
      <c r="X362" s="22">
        <f t="shared" si="125"/>
      </c>
      <c r="Y362" s="21">
        <f t="shared" si="126"/>
      </c>
      <c r="AA362" s="11">
        <f t="shared" si="127"/>
      </c>
      <c r="AC362" s="21">
        <f t="shared" si="128"/>
      </c>
      <c r="AD362" s="22">
        <f t="shared" si="129"/>
      </c>
      <c r="AE362" s="21">
        <f t="shared" si="130"/>
      </c>
      <c r="AN362" s="19"/>
      <c r="AO362" s="19"/>
    </row>
    <row r="363" spans="2:41" s="11" customFormat="1" ht="12.75">
      <c r="B363" s="15"/>
      <c r="C363" s="16">
        <f>IF(B363="x",COUNTIF($B$5:$B363,"x"),"")</f>
      </c>
      <c r="D363" s="17" t="s">
        <v>391</v>
      </c>
      <c r="E363" s="18">
        <v>39312</v>
      </c>
      <c r="F363" s="18">
        <f t="shared" si="110"/>
        <v>40043</v>
      </c>
      <c r="H363" s="11">
        <f t="shared" si="111"/>
      </c>
      <c r="I363" s="19">
        <f t="shared" si="112"/>
      </c>
      <c r="J363" s="11">
        <f t="shared" si="113"/>
      </c>
      <c r="L363" s="11">
        <f t="shared" si="114"/>
      </c>
      <c r="M363" s="11">
        <f t="shared" si="115"/>
      </c>
      <c r="N363" s="19">
        <f t="shared" si="116"/>
      </c>
      <c r="O363" s="19">
        <f t="shared" si="117"/>
      </c>
      <c r="P363" s="20">
        <f t="shared" si="118"/>
      </c>
      <c r="Q363" s="11">
        <f t="shared" si="131"/>
      </c>
      <c r="R363" s="21">
        <f t="shared" si="119"/>
      </c>
      <c r="S363" s="22">
        <f t="shared" si="120"/>
      </c>
      <c r="T363" s="21">
        <f t="shared" si="121"/>
      </c>
      <c r="U363" s="11">
        <f t="shared" si="122"/>
      </c>
      <c r="V363" s="11">
        <f t="shared" si="123"/>
      </c>
      <c r="W363" s="22">
        <f t="shared" si="124"/>
      </c>
      <c r="X363" s="22">
        <f t="shared" si="125"/>
      </c>
      <c r="Y363" s="21">
        <f t="shared" si="126"/>
      </c>
      <c r="AA363" s="11">
        <f t="shared" si="127"/>
      </c>
      <c r="AC363" s="21">
        <f t="shared" si="128"/>
      </c>
      <c r="AD363" s="22">
        <f t="shared" si="129"/>
      </c>
      <c r="AE363" s="21">
        <f t="shared" si="130"/>
      </c>
      <c r="AN363" s="19"/>
      <c r="AO363" s="19"/>
    </row>
    <row r="364" spans="2:41" s="11" customFormat="1" ht="12.75">
      <c r="B364" s="15"/>
      <c r="C364" s="16">
        <f>IF(B364="x",COUNTIF($B$5:$B364,"x"),"")</f>
      </c>
      <c r="D364" s="17" t="s">
        <v>392</v>
      </c>
      <c r="E364" s="18">
        <v>39353</v>
      </c>
      <c r="F364" s="18">
        <f t="shared" si="110"/>
        <v>40084</v>
      </c>
      <c r="H364" s="11">
        <f t="shared" si="111"/>
      </c>
      <c r="I364" s="19">
        <f t="shared" si="112"/>
      </c>
      <c r="J364" s="11">
        <f t="shared" si="113"/>
      </c>
      <c r="L364" s="11">
        <f t="shared" si="114"/>
      </c>
      <c r="M364" s="11">
        <f t="shared" si="115"/>
      </c>
      <c r="N364" s="19">
        <f t="shared" si="116"/>
      </c>
      <c r="O364" s="19">
        <f t="shared" si="117"/>
      </c>
      <c r="P364" s="20">
        <f t="shared" si="118"/>
      </c>
      <c r="Q364" s="11">
        <f t="shared" si="131"/>
      </c>
      <c r="R364" s="21">
        <f t="shared" si="119"/>
      </c>
      <c r="S364" s="22">
        <f t="shared" si="120"/>
      </c>
      <c r="T364" s="21">
        <f t="shared" si="121"/>
      </c>
      <c r="U364" s="11">
        <f t="shared" si="122"/>
      </c>
      <c r="V364" s="11">
        <f t="shared" si="123"/>
      </c>
      <c r="W364" s="22">
        <f t="shared" si="124"/>
      </c>
      <c r="X364" s="22">
        <f t="shared" si="125"/>
      </c>
      <c r="Y364" s="21">
        <f t="shared" si="126"/>
      </c>
      <c r="AA364" s="11">
        <f t="shared" si="127"/>
      </c>
      <c r="AC364" s="21">
        <f t="shared" si="128"/>
      </c>
      <c r="AD364" s="22">
        <f t="shared" si="129"/>
      </c>
      <c r="AE364" s="21">
        <f t="shared" si="130"/>
      </c>
      <c r="AN364" s="19"/>
      <c r="AO364" s="19"/>
    </row>
    <row r="365" spans="2:41" s="11" customFormat="1" ht="12.75">
      <c r="B365" s="15"/>
      <c r="C365" s="16">
        <f>IF(B365="x",COUNTIF($B$5:$B365,"x"),"")</f>
      </c>
      <c r="D365" s="17" t="s">
        <v>393</v>
      </c>
      <c r="E365" s="18">
        <v>39261</v>
      </c>
      <c r="F365" s="18">
        <f t="shared" si="110"/>
        <v>39992</v>
      </c>
      <c r="H365" s="11">
        <f t="shared" si="111"/>
      </c>
      <c r="I365" s="19">
        <f t="shared" si="112"/>
      </c>
      <c r="J365" s="11">
        <f t="shared" si="113"/>
      </c>
      <c r="L365" s="11">
        <f t="shared" si="114"/>
      </c>
      <c r="M365" s="11">
        <f t="shared" si="115"/>
      </c>
      <c r="N365" s="19">
        <f t="shared" si="116"/>
      </c>
      <c r="O365" s="19">
        <f t="shared" si="117"/>
      </c>
      <c r="P365" s="20">
        <f t="shared" si="118"/>
      </c>
      <c r="Q365" s="11">
        <f t="shared" si="131"/>
      </c>
      <c r="R365" s="21">
        <f t="shared" si="119"/>
      </c>
      <c r="S365" s="22">
        <f t="shared" si="120"/>
      </c>
      <c r="T365" s="21">
        <f t="shared" si="121"/>
      </c>
      <c r="U365" s="11">
        <f t="shared" si="122"/>
      </c>
      <c r="V365" s="11">
        <f t="shared" si="123"/>
      </c>
      <c r="W365" s="22">
        <f t="shared" si="124"/>
      </c>
      <c r="X365" s="22">
        <f t="shared" si="125"/>
      </c>
      <c r="Y365" s="21">
        <f t="shared" si="126"/>
      </c>
      <c r="AA365" s="11">
        <f t="shared" si="127"/>
      </c>
      <c r="AC365" s="21">
        <f t="shared" si="128"/>
      </c>
      <c r="AD365" s="22">
        <f t="shared" si="129"/>
      </c>
      <c r="AE365" s="21">
        <f t="shared" si="130"/>
      </c>
      <c r="AN365" s="19"/>
      <c r="AO365" s="19"/>
    </row>
    <row r="366" spans="2:41" s="11" customFormat="1" ht="12.75">
      <c r="B366" s="15"/>
      <c r="C366" s="16">
        <f>IF(B366="x",COUNTIF($B$5:$B366,"x"),"")</f>
      </c>
      <c r="D366" s="17" t="s">
        <v>394</v>
      </c>
      <c r="E366" s="18">
        <v>39353</v>
      </c>
      <c r="F366" s="18">
        <f t="shared" si="110"/>
        <v>40084</v>
      </c>
      <c r="H366" s="11">
        <f t="shared" si="111"/>
      </c>
      <c r="I366" s="19">
        <f t="shared" si="112"/>
      </c>
      <c r="J366" s="11">
        <f t="shared" si="113"/>
      </c>
      <c r="L366" s="11">
        <f t="shared" si="114"/>
      </c>
      <c r="M366" s="11">
        <f t="shared" si="115"/>
      </c>
      <c r="N366" s="19">
        <f t="shared" si="116"/>
      </c>
      <c r="O366" s="19">
        <f t="shared" si="117"/>
      </c>
      <c r="P366" s="20">
        <f t="shared" si="118"/>
      </c>
      <c r="Q366" s="11">
        <f t="shared" si="131"/>
      </c>
      <c r="R366" s="21">
        <f t="shared" si="119"/>
      </c>
      <c r="S366" s="22">
        <f t="shared" si="120"/>
      </c>
      <c r="T366" s="21">
        <f t="shared" si="121"/>
      </c>
      <c r="U366" s="11">
        <f t="shared" si="122"/>
      </c>
      <c r="V366" s="11">
        <f t="shared" si="123"/>
      </c>
      <c r="W366" s="22">
        <f t="shared" si="124"/>
      </c>
      <c r="X366" s="22">
        <f t="shared" si="125"/>
      </c>
      <c r="Y366" s="21">
        <f t="shared" si="126"/>
      </c>
      <c r="AA366" s="11">
        <f t="shared" si="127"/>
      </c>
      <c r="AC366" s="21">
        <f t="shared" si="128"/>
      </c>
      <c r="AD366" s="22">
        <f t="shared" si="129"/>
      </c>
      <c r="AE366" s="21">
        <f t="shared" si="130"/>
      </c>
      <c r="AN366" s="19"/>
      <c r="AO366" s="19"/>
    </row>
    <row r="367" spans="2:41" s="11" customFormat="1" ht="12.75">
      <c r="B367" s="15"/>
      <c r="C367" s="16">
        <f>IF(B367="x",COUNTIF($B$5:$B367,"x"),"")</f>
      </c>
      <c r="D367" s="17" t="s">
        <v>395</v>
      </c>
      <c r="E367" s="18">
        <v>39401</v>
      </c>
      <c r="F367" s="18">
        <f t="shared" si="110"/>
        <v>40132</v>
      </c>
      <c r="H367" s="11">
        <f t="shared" si="111"/>
      </c>
      <c r="I367" s="19">
        <f t="shared" si="112"/>
      </c>
      <c r="J367" s="11">
        <f t="shared" si="113"/>
      </c>
      <c r="L367" s="11">
        <f t="shared" si="114"/>
      </c>
      <c r="M367" s="11">
        <f t="shared" si="115"/>
      </c>
      <c r="N367" s="19">
        <f t="shared" si="116"/>
      </c>
      <c r="O367" s="19">
        <f t="shared" si="117"/>
      </c>
      <c r="P367" s="20">
        <f t="shared" si="118"/>
      </c>
      <c r="Q367" s="11">
        <f t="shared" si="131"/>
      </c>
      <c r="R367" s="21">
        <f t="shared" si="119"/>
      </c>
      <c r="S367" s="22">
        <f t="shared" si="120"/>
      </c>
      <c r="T367" s="21">
        <f t="shared" si="121"/>
      </c>
      <c r="U367" s="11">
        <f t="shared" si="122"/>
      </c>
      <c r="V367" s="11">
        <f t="shared" si="123"/>
      </c>
      <c r="W367" s="22">
        <f t="shared" si="124"/>
      </c>
      <c r="X367" s="22">
        <f t="shared" si="125"/>
      </c>
      <c r="Y367" s="21">
        <f t="shared" si="126"/>
      </c>
      <c r="AA367" s="11">
        <f t="shared" si="127"/>
      </c>
      <c r="AC367" s="21">
        <f t="shared" si="128"/>
      </c>
      <c r="AD367" s="22">
        <f t="shared" si="129"/>
      </c>
      <c r="AE367" s="21">
        <f t="shared" si="130"/>
      </c>
      <c r="AN367" s="19"/>
      <c r="AO367" s="19"/>
    </row>
    <row r="368" spans="2:41" s="11" customFormat="1" ht="12.75">
      <c r="B368" s="15"/>
      <c r="C368" s="16">
        <f>IF(B368="x",COUNTIF($B$5:$B368,"x"),"")</f>
      </c>
      <c r="D368" s="17" t="s">
        <v>396</v>
      </c>
      <c r="E368" s="18">
        <v>39331</v>
      </c>
      <c r="F368" s="18">
        <f t="shared" si="110"/>
        <v>40062</v>
      </c>
      <c r="H368" s="11">
        <f t="shared" si="111"/>
      </c>
      <c r="I368" s="19">
        <f t="shared" si="112"/>
      </c>
      <c r="J368" s="11">
        <f t="shared" si="113"/>
      </c>
      <c r="L368" s="11">
        <f t="shared" si="114"/>
      </c>
      <c r="M368" s="11">
        <f t="shared" si="115"/>
      </c>
      <c r="N368" s="19">
        <f t="shared" si="116"/>
      </c>
      <c r="O368" s="19">
        <f t="shared" si="117"/>
      </c>
      <c r="P368" s="20">
        <f t="shared" si="118"/>
      </c>
      <c r="Q368" s="11">
        <f t="shared" si="131"/>
      </c>
      <c r="R368" s="21">
        <f t="shared" si="119"/>
      </c>
      <c r="S368" s="22">
        <f t="shared" si="120"/>
      </c>
      <c r="T368" s="21">
        <f t="shared" si="121"/>
      </c>
      <c r="U368" s="11">
        <f t="shared" si="122"/>
      </c>
      <c r="V368" s="11">
        <f t="shared" si="123"/>
      </c>
      <c r="W368" s="22">
        <f t="shared" si="124"/>
      </c>
      <c r="X368" s="22">
        <f t="shared" si="125"/>
      </c>
      <c r="Y368" s="21">
        <f t="shared" si="126"/>
      </c>
      <c r="AA368" s="11">
        <f t="shared" si="127"/>
      </c>
      <c r="AC368" s="21">
        <f t="shared" si="128"/>
      </c>
      <c r="AD368" s="22">
        <f t="shared" si="129"/>
      </c>
      <c r="AE368" s="21">
        <f t="shared" si="130"/>
      </c>
      <c r="AN368" s="19"/>
      <c r="AO368" s="19"/>
    </row>
    <row r="369" spans="2:41" s="11" customFormat="1" ht="12.75">
      <c r="B369" s="15"/>
      <c r="C369" s="16">
        <f>IF(B369="x",COUNTIF($B$5:$B369,"x"),"")</f>
      </c>
      <c r="D369" s="17" t="s">
        <v>397</v>
      </c>
      <c r="E369" s="18">
        <v>39404</v>
      </c>
      <c r="F369" s="18">
        <f t="shared" si="110"/>
        <v>40135</v>
      </c>
      <c r="H369" s="11">
        <f t="shared" si="111"/>
      </c>
      <c r="I369" s="19">
        <f t="shared" si="112"/>
      </c>
      <c r="J369" s="11">
        <f t="shared" si="113"/>
      </c>
      <c r="L369" s="11">
        <f t="shared" si="114"/>
      </c>
      <c r="M369" s="11">
        <f t="shared" si="115"/>
      </c>
      <c r="N369" s="19">
        <f t="shared" si="116"/>
      </c>
      <c r="O369" s="19">
        <f t="shared" si="117"/>
      </c>
      <c r="P369" s="20">
        <f t="shared" si="118"/>
      </c>
      <c r="Q369" s="11">
        <f t="shared" si="131"/>
      </c>
      <c r="R369" s="21">
        <f t="shared" si="119"/>
      </c>
      <c r="S369" s="22">
        <f t="shared" si="120"/>
      </c>
      <c r="T369" s="21">
        <f t="shared" si="121"/>
      </c>
      <c r="U369" s="11">
        <f t="shared" si="122"/>
      </c>
      <c r="V369" s="11">
        <f t="shared" si="123"/>
      </c>
      <c r="W369" s="22">
        <f t="shared" si="124"/>
      </c>
      <c r="X369" s="22">
        <f t="shared" si="125"/>
      </c>
      <c r="Y369" s="21">
        <f t="shared" si="126"/>
      </c>
      <c r="AC369" s="21"/>
      <c r="AD369" s="22"/>
      <c r="AE369" s="21"/>
      <c r="AN369" s="19"/>
      <c r="AO369" s="19"/>
    </row>
    <row r="370" spans="2:41" s="11" customFormat="1" ht="12.75">
      <c r="B370" s="15"/>
      <c r="C370" s="16">
        <f>IF(B370="x",COUNTIF($B$5:$B370,"x"),"")</f>
      </c>
      <c r="D370" s="17" t="s">
        <v>398</v>
      </c>
      <c r="E370" s="18">
        <v>39331</v>
      </c>
      <c r="F370" s="18">
        <f t="shared" si="110"/>
        <v>40062</v>
      </c>
      <c r="H370" s="11">
        <f t="shared" si="111"/>
      </c>
      <c r="I370" s="19">
        <f t="shared" si="112"/>
      </c>
      <c r="J370" s="11">
        <f t="shared" si="113"/>
      </c>
      <c r="L370" s="11">
        <f t="shared" si="114"/>
      </c>
      <c r="M370" s="11">
        <f t="shared" si="115"/>
      </c>
      <c r="N370" s="19">
        <f t="shared" si="116"/>
      </c>
      <c r="O370" s="19">
        <f t="shared" si="117"/>
      </c>
      <c r="P370" s="20">
        <f t="shared" si="118"/>
      </c>
      <c r="Q370" s="11">
        <f t="shared" si="131"/>
      </c>
      <c r="R370" s="21">
        <f t="shared" si="119"/>
      </c>
      <c r="S370" s="22">
        <f t="shared" si="120"/>
      </c>
      <c r="T370" s="21">
        <f t="shared" si="121"/>
      </c>
      <c r="U370" s="11">
        <f t="shared" si="122"/>
      </c>
      <c r="V370" s="11">
        <f t="shared" si="123"/>
      </c>
      <c r="W370" s="22">
        <f t="shared" si="124"/>
      </c>
      <c r="X370" s="22">
        <f t="shared" si="125"/>
      </c>
      <c r="Y370" s="21">
        <f t="shared" si="126"/>
      </c>
      <c r="AC370" s="21"/>
      <c r="AD370" s="22"/>
      <c r="AE370" s="21"/>
      <c r="AN370" s="19"/>
      <c r="AO370" s="19"/>
    </row>
    <row r="371" spans="2:41" s="11" customFormat="1" ht="12.75">
      <c r="B371" s="15"/>
      <c r="C371" s="16">
        <f>IF(B371="x",COUNTIF($B$5:$B371,"x"),"")</f>
      </c>
      <c r="D371" s="17" t="s">
        <v>399</v>
      </c>
      <c r="E371" s="18">
        <v>39253</v>
      </c>
      <c r="F371" s="18">
        <f t="shared" si="110"/>
        <v>39984</v>
      </c>
      <c r="H371" s="11">
        <f t="shared" si="111"/>
      </c>
      <c r="I371" s="19">
        <f t="shared" si="112"/>
      </c>
      <c r="J371" s="11">
        <f t="shared" si="113"/>
      </c>
      <c r="L371" s="11">
        <f t="shared" si="114"/>
      </c>
      <c r="M371" s="11">
        <f t="shared" si="115"/>
      </c>
      <c r="N371" s="19">
        <f t="shared" si="116"/>
      </c>
      <c r="O371" s="19">
        <f t="shared" si="117"/>
      </c>
      <c r="P371" s="20">
        <f t="shared" si="118"/>
      </c>
      <c r="Q371" s="11">
        <f t="shared" si="131"/>
      </c>
      <c r="R371" s="21">
        <f t="shared" si="119"/>
      </c>
      <c r="S371" s="22">
        <f t="shared" si="120"/>
      </c>
      <c r="T371" s="21">
        <f t="shared" si="121"/>
      </c>
      <c r="U371" s="11">
        <f t="shared" si="122"/>
      </c>
      <c r="V371" s="11">
        <f t="shared" si="123"/>
      </c>
      <c r="W371" s="22">
        <f t="shared" si="124"/>
      </c>
      <c r="X371" s="22">
        <f t="shared" si="125"/>
      </c>
      <c r="Y371" s="21">
        <f t="shared" si="126"/>
      </c>
      <c r="AC371" s="29"/>
      <c r="AN371" s="19"/>
      <c r="AO371" s="19"/>
    </row>
    <row r="372" spans="2:41" s="11" customFormat="1" ht="12.75">
      <c r="B372" s="15"/>
      <c r="C372" s="16">
        <f>IF(B372="x",COUNTIF($B$5:$B372,"x"),"")</f>
      </c>
      <c r="D372" s="17" t="s">
        <v>400</v>
      </c>
      <c r="E372" s="18">
        <v>39215</v>
      </c>
      <c r="F372" s="18">
        <f t="shared" si="110"/>
        <v>39946</v>
      </c>
      <c r="H372" s="11">
        <f t="shared" si="111"/>
      </c>
      <c r="I372" s="19">
        <f t="shared" si="112"/>
      </c>
      <c r="J372" s="11">
        <f t="shared" si="113"/>
      </c>
      <c r="L372" s="11">
        <f t="shared" si="114"/>
      </c>
      <c r="M372" s="11">
        <f t="shared" si="115"/>
      </c>
      <c r="N372" s="19">
        <f t="shared" si="116"/>
      </c>
      <c r="O372" s="19">
        <f t="shared" si="117"/>
      </c>
      <c r="P372" s="20">
        <f t="shared" si="118"/>
      </c>
      <c r="Q372" s="11">
        <f t="shared" si="131"/>
      </c>
      <c r="R372" s="21">
        <f t="shared" si="119"/>
      </c>
      <c r="S372" s="22">
        <f t="shared" si="120"/>
      </c>
      <c r="T372" s="21">
        <f t="shared" si="121"/>
      </c>
      <c r="U372" s="11">
        <f t="shared" si="122"/>
      </c>
      <c r="V372" s="11">
        <f t="shared" si="123"/>
      </c>
      <c r="W372" s="22">
        <f t="shared" si="124"/>
      </c>
      <c r="X372" s="22">
        <f t="shared" si="125"/>
      </c>
      <c r="Y372" s="21">
        <f t="shared" si="126"/>
      </c>
      <c r="AC372" s="29"/>
      <c r="AN372" s="19"/>
      <c r="AO372" s="19"/>
    </row>
    <row r="373" spans="2:41" s="11" customFormat="1" ht="12.75">
      <c r="B373" s="15"/>
      <c r="C373" s="16">
        <f>IF(B373="x",COUNTIF($B$5:$B373,"x"),"")</f>
      </c>
      <c r="D373" s="17" t="s">
        <v>401</v>
      </c>
      <c r="E373" s="18">
        <v>39215</v>
      </c>
      <c r="F373" s="18">
        <f t="shared" si="110"/>
        <v>39946</v>
      </c>
      <c r="H373" s="11">
        <f t="shared" si="111"/>
      </c>
      <c r="I373" s="19">
        <f t="shared" si="112"/>
      </c>
      <c r="J373" s="11">
        <f t="shared" si="113"/>
      </c>
      <c r="L373" s="11">
        <f t="shared" si="114"/>
      </c>
      <c r="M373" s="11">
        <f t="shared" si="115"/>
      </c>
      <c r="N373" s="19">
        <f t="shared" si="116"/>
      </c>
      <c r="O373" s="19">
        <f t="shared" si="117"/>
      </c>
      <c r="P373" s="20">
        <f t="shared" si="118"/>
      </c>
      <c r="Q373" s="11">
        <f t="shared" si="131"/>
      </c>
      <c r="R373" s="21">
        <f t="shared" si="119"/>
      </c>
      <c r="S373" s="22">
        <f t="shared" si="120"/>
      </c>
      <c r="T373" s="21">
        <f t="shared" si="121"/>
      </c>
      <c r="U373" s="11">
        <f t="shared" si="122"/>
      </c>
      <c r="V373" s="11">
        <f t="shared" si="123"/>
      </c>
      <c r="W373" s="22">
        <f t="shared" si="124"/>
      </c>
      <c r="X373" s="22">
        <f t="shared" si="125"/>
      </c>
      <c r="Y373" s="21">
        <f t="shared" si="126"/>
      </c>
      <c r="AC373" s="29"/>
      <c r="AN373" s="19"/>
      <c r="AO373" s="19"/>
    </row>
    <row r="374" spans="2:41" s="11" customFormat="1" ht="12.75">
      <c r="B374" s="15"/>
      <c r="C374" s="16">
        <f>IF(B374="x",COUNTIF($B$5:$B374,"x"),"")</f>
      </c>
      <c r="D374" s="17" t="s">
        <v>402</v>
      </c>
      <c r="E374" s="18">
        <v>39412</v>
      </c>
      <c r="F374" s="18">
        <f t="shared" si="110"/>
        <v>40143</v>
      </c>
      <c r="H374" s="11">
        <f t="shared" si="111"/>
      </c>
      <c r="I374" s="19">
        <f t="shared" si="112"/>
      </c>
      <c r="J374" s="11">
        <f t="shared" si="113"/>
      </c>
      <c r="L374" s="11">
        <f t="shared" si="114"/>
      </c>
      <c r="M374" s="11">
        <f t="shared" si="115"/>
      </c>
      <c r="N374" s="19">
        <f t="shared" si="116"/>
      </c>
      <c r="O374" s="19">
        <f t="shared" si="117"/>
      </c>
      <c r="P374" s="20">
        <f t="shared" si="118"/>
      </c>
      <c r="Q374" s="11">
        <f t="shared" si="131"/>
      </c>
      <c r="R374" s="21">
        <f t="shared" si="119"/>
      </c>
      <c r="S374" s="22">
        <f t="shared" si="120"/>
      </c>
      <c r="T374" s="21">
        <f t="shared" si="121"/>
      </c>
      <c r="U374" s="11">
        <f t="shared" si="122"/>
      </c>
      <c r="V374" s="11">
        <f t="shared" si="123"/>
      </c>
      <c r="W374" s="22">
        <f t="shared" si="124"/>
      </c>
      <c r="X374" s="22">
        <f t="shared" si="125"/>
      </c>
      <c r="Y374" s="21">
        <f t="shared" si="126"/>
      </c>
      <c r="AC374" s="29"/>
      <c r="AN374" s="19"/>
      <c r="AO374" s="19"/>
    </row>
    <row r="375" spans="2:41" s="11" customFormat="1" ht="12.75">
      <c r="B375" s="15"/>
      <c r="C375" s="16">
        <f>IF(B375="x",COUNTIF($B$5:$B375,"x"),"")</f>
      </c>
      <c r="D375" s="17" t="s">
        <v>403</v>
      </c>
      <c r="E375" s="18">
        <v>39345</v>
      </c>
      <c r="F375" s="18">
        <f t="shared" si="110"/>
        <v>40076</v>
      </c>
      <c r="H375" s="11">
        <f t="shared" si="111"/>
      </c>
      <c r="I375" s="19">
        <f t="shared" si="112"/>
      </c>
      <c r="J375" s="11">
        <f t="shared" si="113"/>
      </c>
      <c r="L375" s="11">
        <f t="shared" si="114"/>
      </c>
      <c r="M375" s="11">
        <f t="shared" si="115"/>
      </c>
      <c r="N375" s="19">
        <f t="shared" si="116"/>
      </c>
      <c r="O375" s="19">
        <f t="shared" si="117"/>
      </c>
      <c r="P375" s="20">
        <f t="shared" si="118"/>
      </c>
      <c r="Q375" s="11">
        <f t="shared" si="131"/>
      </c>
      <c r="R375" s="21">
        <f t="shared" si="119"/>
      </c>
      <c r="S375" s="22">
        <f t="shared" si="120"/>
      </c>
      <c r="T375" s="21">
        <f t="shared" si="121"/>
      </c>
      <c r="U375" s="11">
        <f t="shared" si="122"/>
      </c>
      <c r="V375" s="11">
        <f t="shared" si="123"/>
      </c>
      <c r="W375" s="22">
        <f t="shared" si="124"/>
      </c>
      <c r="X375" s="22">
        <f t="shared" si="125"/>
      </c>
      <c r="Y375" s="21">
        <f t="shared" si="126"/>
      </c>
      <c r="AC375" s="29"/>
      <c r="AN375" s="19"/>
      <c r="AO375" s="19"/>
    </row>
    <row r="376" spans="2:41" s="11" customFormat="1" ht="12.75">
      <c r="B376" s="15"/>
      <c r="C376" s="16">
        <f>IF(B376="x",COUNTIF($B$5:$B376,"x"),"")</f>
      </c>
      <c r="D376" s="17" t="s">
        <v>404</v>
      </c>
      <c r="E376" s="18">
        <v>39405</v>
      </c>
      <c r="F376" s="18">
        <f t="shared" si="110"/>
        <v>40136</v>
      </c>
      <c r="H376" s="11">
        <f t="shared" si="111"/>
      </c>
      <c r="I376" s="19">
        <f t="shared" si="112"/>
      </c>
      <c r="J376" s="11">
        <f t="shared" si="113"/>
      </c>
      <c r="L376" s="11">
        <f t="shared" si="114"/>
      </c>
      <c r="M376" s="11">
        <f t="shared" si="115"/>
      </c>
      <c r="N376" s="19">
        <f t="shared" si="116"/>
      </c>
      <c r="O376" s="19">
        <f t="shared" si="117"/>
      </c>
      <c r="P376" s="20">
        <f t="shared" si="118"/>
      </c>
      <c r="Q376" s="11">
        <f t="shared" si="131"/>
      </c>
      <c r="R376" s="21">
        <f t="shared" si="119"/>
      </c>
      <c r="S376" s="22">
        <f t="shared" si="120"/>
      </c>
      <c r="T376" s="21">
        <f t="shared" si="121"/>
      </c>
      <c r="U376" s="11">
        <f t="shared" si="122"/>
      </c>
      <c r="V376" s="11">
        <f t="shared" si="123"/>
      </c>
      <c r="W376" s="22">
        <f t="shared" si="124"/>
      </c>
      <c r="X376" s="22">
        <f t="shared" si="125"/>
      </c>
      <c r="Y376" s="21">
        <f t="shared" si="126"/>
      </c>
      <c r="AC376" s="29"/>
      <c r="AN376" s="19"/>
      <c r="AO376" s="19"/>
    </row>
    <row r="377" spans="2:41" s="11" customFormat="1" ht="12.75">
      <c r="B377" s="15"/>
      <c r="C377" s="16">
        <f>IF(B377="x",COUNTIF($B$5:$B377,"x"),"")</f>
      </c>
      <c r="D377" s="17" t="s">
        <v>405</v>
      </c>
      <c r="E377" s="18">
        <v>39184</v>
      </c>
      <c r="F377" s="18">
        <f t="shared" si="110"/>
        <v>39915</v>
      </c>
      <c r="H377" s="11">
        <f t="shared" si="111"/>
      </c>
      <c r="I377" s="19">
        <f t="shared" si="112"/>
      </c>
      <c r="J377" s="11">
        <f t="shared" si="113"/>
      </c>
      <c r="L377" s="11">
        <f t="shared" si="114"/>
      </c>
      <c r="M377" s="11">
        <f t="shared" si="115"/>
      </c>
      <c r="N377" s="19">
        <f t="shared" si="116"/>
      </c>
      <c r="O377" s="19">
        <f t="shared" si="117"/>
      </c>
      <c r="P377" s="20">
        <f t="shared" si="118"/>
      </c>
      <c r="Q377" s="11">
        <f t="shared" si="131"/>
      </c>
      <c r="R377" s="21">
        <f t="shared" si="119"/>
      </c>
      <c r="S377" s="22">
        <f t="shared" si="120"/>
      </c>
      <c r="T377" s="21">
        <f t="shared" si="121"/>
      </c>
      <c r="U377" s="11">
        <f t="shared" si="122"/>
      </c>
      <c r="V377" s="11">
        <f t="shared" si="123"/>
      </c>
      <c r="W377" s="22">
        <f t="shared" si="124"/>
      </c>
      <c r="X377" s="22">
        <f t="shared" si="125"/>
      </c>
      <c r="Y377" s="21">
        <f t="shared" si="126"/>
      </c>
      <c r="AC377" s="29"/>
      <c r="AN377" s="19"/>
      <c r="AO377" s="19"/>
    </row>
    <row r="378" spans="2:41" s="11" customFormat="1" ht="12.75">
      <c r="B378" s="15"/>
      <c r="C378" s="16">
        <f>IF(B378="x",COUNTIF($B$5:$B378,"x"),"")</f>
      </c>
      <c r="D378" s="17" t="s">
        <v>406</v>
      </c>
      <c r="E378" s="18">
        <v>39097</v>
      </c>
      <c r="F378" s="18">
        <f t="shared" si="110"/>
        <v>39828</v>
      </c>
      <c r="H378" s="11">
        <f t="shared" si="111"/>
      </c>
      <c r="I378" s="19">
        <f t="shared" si="112"/>
      </c>
      <c r="J378" s="11">
        <f t="shared" si="113"/>
      </c>
      <c r="L378" s="11">
        <f t="shared" si="114"/>
      </c>
      <c r="M378" s="11">
        <f t="shared" si="115"/>
      </c>
      <c r="N378" s="19">
        <f t="shared" si="116"/>
      </c>
      <c r="O378" s="19">
        <f t="shared" si="117"/>
      </c>
      <c r="P378" s="20">
        <f t="shared" si="118"/>
      </c>
      <c r="Q378" s="11">
        <f t="shared" si="131"/>
      </c>
      <c r="R378" s="21">
        <f t="shared" si="119"/>
      </c>
      <c r="S378" s="22">
        <f t="shared" si="120"/>
      </c>
      <c r="T378" s="21">
        <f t="shared" si="121"/>
      </c>
      <c r="U378" s="11">
        <f t="shared" si="122"/>
      </c>
      <c r="V378" s="11">
        <f t="shared" si="123"/>
      </c>
      <c r="W378" s="22">
        <f t="shared" si="124"/>
      </c>
      <c r="X378" s="22">
        <f t="shared" si="125"/>
      </c>
      <c r="Y378" s="21">
        <f t="shared" si="126"/>
      </c>
      <c r="AC378" s="29"/>
      <c r="AN378" s="19"/>
      <c r="AO378" s="19"/>
    </row>
    <row r="379" spans="2:41" s="11" customFormat="1" ht="12.75">
      <c r="B379" s="15"/>
      <c r="C379" s="16">
        <f>IF(B379="x",COUNTIF($B$5:$B379,"x"),"")</f>
      </c>
      <c r="D379" s="17" t="s">
        <v>407</v>
      </c>
      <c r="E379" s="18">
        <v>39214</v>
      </c>
      <c r="F379" s="18">
        <f t="shared" si="110"/>
        <v>39945</v>
      </c>
      <c r="H379" s="11">
        <f t="shared" si="111"/>
      </c>
      <c r="I379" s="19">
        <f t="shared" si="112"/>
      </c>
      <c r="J379" s="11">
        <f t="shared" si="113"/>
      </c>
      <c r="L379" s="11">
        <f t="shared" si="114"/>
      </c>
      <c r="M379" s="11">
        <f t="shared" si="115"/>
      </c>
      <c r="N379" s="19">
        <f t="shared" si="116"/>
      </c>
      <c r="O379" s="19">
        <f t="shared" si="117"/>
      </c>
      <c r="P379" s="20">
        <f t="shared" si="118"/>
      </c>
      <c r="Q379" s="11">
        <f t="shared" si="131"/>
      </c>
      <c r="R379" s="21">
        <f t="shared" si="119"/>
      </c>
      <c r="S379" s="22">
        <f t="shared" si="120"/>
      </c>
      <c r="T379" s="21">
        <f t="shared" si="121"/>
      </c>
      <c r="U379" s="11">
        <f t="shared" si="122"/>
      </c>
      <c r="V379" s="11">
        <f t="shared" si="123"/>
      </c>
      <c r="W379" s="22">
        <f t="shared" si="124"/>
      </c>
      <c r="X379" s="22">
        <f t="shared" si="125"/>
      </c>
      <c r="Y379" s="21">
        <f t="shared" si="126"/>
      </c>
      <c r="AC379" s="29"/>
      <c r="AN379" s="19"/>
      <c r="AO379" s="19"/>
    </row>
    <row r="380" spans="2:41" s="11" customFormat="1" ht="12.75">
      <c r="B380" s="15"/>
      <c r="C380" s="16">
        <f>IF(B380="x",COUNTIF($B$5:$B380,"x"),"")</f>
      </c>
      <c r="D380" s="17" t="s">
        <v>408</v>
      </c>
      <c r="E380" s="18">
        <v>39319</v>
      </c>
      <c r="F380" s="18">
        <f t="shared" si="110"/>
        <v>40050</v>
      </c>
      <c r="H380" s="11">
        <f t="shared" si="111"/>
      </c>
      <c r="I380" s="19">
        <f t="shared" si="112"/>
      </c>
      <c r="J380" s="11">
        <f t="shared" si="113"/>
      </c>
      <c r="L380" s="11">
        <f t="shared" si="114"/>
      </c>
      <c r="M380" s="11">
        <f t="shared" si="115"/>
      </c>
      <c r="N380" s="19">
        <f t="shared" si="116"/>
      </c>
      <c r="O380" s="19">
        <f t="shared" si="117"/>
      </c>
      <c r="P380" s="20">
        <f t="shared" si="118"/>
      </c>
      <c r="Q380" s="11">
        <f t="shared" si="131"/>
      </c>
      <c r="R380" s="21">
        <f t="shared" si="119"/>
      </c>
      <c r="S380" s="22">
        <f t="shared" si="120"/>
      </c>
      <c r="T380" s="21">
        <f t="shared" si="121"/>
      </c>
      <c r="U380" s="11">
        <f t="shared" si="122"/>
      </c>
      <c r="V380" s="11">
        <f t="shared" si="123"/>
      </c>
      <c r="W380" s="22">
        <f t="shared" si="124"/>
      </c>
      <c r="X380" s="22">
        <f t="shared" si="125"/>
      </c>
      <c r="Y380" s="21">
        <f t="shared" si="126"/>
      </c>
      <c r="AC380" s="29"/>
      <c r="AN380" s="19"/>
      <c r="AO380" s="19"/>
    </row>
    <row r="381" spans="2:41" s="11" customFormat="1" ht="12.75">
      <c r="B381" s="15"/>
      <c r="C381" s="16">
        <f>IF(B381="x",COUNTIF($B$5:$B381,"x"),"")</f>
      </c>
      <c r="D381" s="17" t="s">
        <v>409</v>
      </c>
      <c r="E381" s="18">
        <v>39357</v>
      </c>
      <c r="F381" s="18">
        <f t="shared" si="110"/>
        <v>40088</v>
      </c>
      <c r="H381" s="11">
        <f t="shared" si="111"/>
      </c>
      <c r="I381" s="19">
        <f t="shared" si="112"/>
      </c>
      <c r="J381" s="11">
        <f t="shared" si="113"/>
      </c>
      <c r="L381" s="11">
        <f t="shared" si="114"/>
      </c>
      <c r="M381" s="11">
        <f t="shared" si="115"/>
      </c>
      <c r="N381" s="19">
        <f t="shared" si="116"/>
      </c>
      <c r="O381" s="19">
        <f t="shared" si="117"/>
      </c>
      <c r="P381" s="20">
        <f t="shared" si="118"/>
      </c>
      <c r="Q381" s="11">
        <f t="shared" si="131"/>
      </c>
      <c r="R381" s="21">
        <f t="shared" si="119"/>
      </c>
      <c r="S381" s="22">
        <f t="shared" si="120"/>
      </c>
      <c r="T381" s="21">
        <f t="shared" si="121"/>
      </c>
      <c r="U381" s="11">
        <f t="shared" si="122"/>
      </c>
      <c r="V381" s="11">
        <f t="shared" si="123"/>
      </c>
      <c r="W381" s="22">
        <f t="shared" si="124"/>
      </c>
      <c r="X381" s="22">
        <f t="shared" si="125"/>
      </c>
      <c r="Y381" s="21">
        <f t="shared" si="126"/>
      </c>
      <c r="AC381" s="29"/>
      <c r="AN381" s="19"/>
      <c r="AO381" s="19"/>
    </row>
    <row r="382" spans="2:41" s="11" customFormat="1" ht="12.75">
      <c r="B382" s="15"/>
      <c r="C382" s="16">
        <f>IF(B382="x",COUNTIF($B$5:$B382,"x"),"")</f>
      </c>
      <c r="D382" s="17" t="s">
        <v>410</v>
      </c>
      <c r="E382" s="18">
        <v>39319</v>
      </c>
      <c r="F382" s="18">
        <f t="shared" si="110"/>
        <v>40050</v>
      </c>
      <c r="H382" s="11">
        <f t="shared" si="111"/>
      </c>
      <c r="I382" s="19">
        <f t="shared" si="112"/>
      </c>
      <c r="J382" s="11">
        <f t="shared" si="113"/>
      </c>
      <c r="L382" s="11">
        <f t="shared" si="114"/>
      </c>
      <c r="M382" s="11">
        <f t="shared" si="115"/>
      </c>
      <c r="N382" s="19">
        <f t="shared" si="116"/>
      </c>
      <c r="O382" s="19">
        <f t="shared" si="117"/>
      </c>
      <c r="P382" s="20">
        <f t="shared" si="118"/>
      </c>
      <c r="Q382" s="11">
        <f t="shared" si="131"/>
      </c>
      <c r="R382" s="21">
        <f t="shared" si="119"/>
      </c>
      <c r="S382" s="22">
        <f t="shared" si="120"/>
      </c>
      <c r="T382" s="21">
        <f t="shared" si="121"/>
      </c>
      <c r="U382" s="11">
        <f t="shared" si="122"/>
      </c>
      <c r="V382" s="11">
        <f t="shared" si="123"/>
      </c>
      <c r="W382" s="22">
        <f t="shared" si="124"/>
      </c>
      <c r="X382" s="22">
        <f t="shared" si="125"/>
      </c>
      <c r="Y382" s="21">
        <f t="shared" si="126"/>
      </c>
      <c r="AC382" s="29"/>
      <c r="AN382" s="19"/>
      <c r="AO382" s="19"/>
    </row>
    <row r="383" spans="2:41" s="11" customFormat="1" ht="12.75">
      <c r="B383" s="15"/>
      <c r="C383" s="16">
        <f>IF(B383="x",COUNTIF($B$5:$B383,"x"),"")</f>
      </c>
      <c r="D383" s="17" t="s">
        <v>411</v>
      </c>
      <c r="E383" s="18">
        <v>39429</v>
      </c>
      <c r="F383" s="18">
        <f t="shared" si="110"/>
        <v>40160</v>
      </c>
      <c r="H383" s="11">
        <f t="shared" si="111"/>
      </c>
      <c r="I383" s="19">
        <f t="shared" si="112"/>
      </c>
      <c r="J383" s="11">
        <f t="shared" si="113"/>
      </c>
      <c r="L383" s="11">
        <f t="shared" si="114"/>
      </c>
      <c r="M383" s="11">
        <f t="shared" si="115"/>
      </c>
      <c r="N383" s="19">
        <f t="shared" si="116"/>
      </c>
      <c r="O383" s="19">
        <f t="shared" si="117"/>
      </c>
      <c r="P383" s="20">
        <f t="shared" si="118"/>
      </c>
      <c r="Q383" s="11">
        <f t="shared" si="131"/>
      </c>
      <c r="R383" s="21">
        <f t="shared" si="119"/>
      </c>
      <c r="S383" s="22">
        <f t="shared" si="120"/>
      </c>
      <c r="T383" s="21">
        <f t="shared" si="121"/>
      </c>
      <c r="U383" s="11">
        <f t="shared" si="122"/>
      </c>
      <c r="V383" s="11">
        <f t="shared" si="123"/>
      </c>
      <c r="W383" s="22">
        <f t="shared" si="124"/>
      </c>
      <c r="X383" s="22">
        <f t="shared" si="125"/>
      </c>
      <c r="Y383" s="21">
        <f t="shared" si="126"/>
      </c>
      <c r="AC383" s="29"/>
      <c r="AN383" s="19"/>
      <c r="AO383" s="19"/>
    </row>
    <row r="384" spans="2:41" s="11" customFormat="1" ht="12.75">
      <c r="B384" s="15"/>
      <c r="C384" s="16">
        <f>IF(B384="x",COUNTIF($B$5:$B384,"x"),"")</f>
      </c>
      <c r="D384" s="17" t="s">
        <v>412</v>
      </c>
      <c r="E384" s="18">
        <v>39357</v>
      </c>
      <c r="F384" s="18">
        <f t="shared" si="110"/>
        <v>40088</v>
      </c>
      <c r="H384" s="11">
        <f t="shared" si="111"/>
      </c>
      <c r="I384" s="19">
        <f t="shared" si="112"/>
      </c>
      <c r="J384" s="11">
        <f t="shared" si="113"/>
      </c>
      <c r="L384" s="11">
        <f t="shared" si="114"/>
      </c>
      <c r="M384" s="11">
        <f t="shared" si="115"/>
      </c>
      <c r="N384" s="19">
        <f t="shared" si="116"/>
      </c>
      <c r="O384" s="19">
        <f t="shared" si="117"/>
      </c>
      <c r="P384" s="20">
        <f t="shared" si="118"/>
      </c>
      <c r="Q384" s="11">
        <f t="shared" si="131"/>
      </c>
      <c r="R384" s="21">
        <f t="shared" si="119"/>
      </c>
      <c r="S384" s="22">
        <f t="shared" si="120"/>
      </c>
      <c r="T384" s="21">
        <f t="shared" si="121"/>
      </c>
      <c r="U384" s="11">
        <f t="shared" si="122"/>
      </c>
      <c r="V384" s="11">
        <f t="shared" si="123"/>
      </c>
      <c r="W384" s="22">
        <f t="shared" si="124"/>
      </c>
      <c r="X384" s="22">
        <f t="shared" si="125"/>
      </c>
      <c r="Y384" s="21">
        <f t="shared" si="126"/>
      </c>
      <c r="AC384" s="29"/>
      <c r="AN384" s="19"/>
      <c r="AO384" s="19"/>
    </row>
    <row r="385" spans="2:41" s="11" customFormat="1" ht="12.75">
      <c r="B385" s="15"/>
      <c r="C385" s="16">
        <f>IF(B385="x",COUNTIF($B$5:$B385,"x"),"")</f>
      </c>
      <c r="D385" s="17" t="s">
        <v>413</v>
      </c>
      <c r="E385" s="18">
        <v>39373</v>
      </c>
      <c r="F385" s="18">
        <f t="shared" si="110"/>
        <v>40104</v>
      </c>
      <c r="H385" s="11">
        <f t="shared" si="111"/>
      </c>
      <c r="I385" s="19">
        <f t="shared" si="112"/>
      </c>
      <c r="J385" s="11">
        <f t="shared" si="113"/>
      </c>
      <c r="L385" s="11">
        <f t="shared" si="114"/>
      </c>
      <c r="M385" s="11">
        <f t="shared" si="115"/>
      </c>
      <c r="N385" s="19">
        <f t="shared" si="116"/>
      </c>
      <c r="O385" s="19">
        <f t="shared" si="117"/>
      </c>
      <c r="P385" s="20">
        <f t="shared" si="118"/>
      </c>
      <c r="Q385" s="11">
        <f t="shared" si="131"/>
      </c>
      <c r="R385" s="21">
        <f t="shared" si="119"/>
      </c>
      <c r="S385" s="22">
        <f t="shared" si="120"/>
      </c>
      <c r="T385" s="21">
        <f t="shared" si="121"/>
      </c>
      <c r="U385" s="11">
        <f t="shared" si="122"/>
      </c>
      <c r="V385" s="11">
        <f t="shared" si="123"/>
      </c>
      <c r="W385" s="22">
        <f t="shared" si="124"/>
      </c>
      <c r="X385" s="22">
        <f t="shared" si="125"/>
      </c>
      <c r="Y385" s="21">
        <f t="shared" si="126"/>
      </c>
      <c r="AC385" s="29"/>
      <c r="AN385" s="19"/>
      <c r="AO385" s="19"/>
    </row>
    <row r="386" spans="2:41" s="11" customFormat="1" ht="12.75">
      <c r="B386" s="15"/>
      <c r="C386" s="16">
        <f>IF(B386="x",COUNTIF($B$5:$B386,"x"),"")</f>
      </c>
      <c r="D386" s="17" t="s">
        <v>414</v>
      </c>
      <c r="E386" s="18">
        <v>39419</v>
      </c>
      <c r="F386" s="18">
        <f t="shared" si="110"/>
        <v>40150</v>
      </c>
      <c r="H386" s="11">
        <f t="shared" si="111"/>
      </c>
      <c r="I386" s="19">
        <f t="shared" si="112"/>
      </c>
      <c r="J386" s="11">
        <f t="shared" si="113"/>
      </c>
      <c r="L386" s="11">
        <f t="shared" si="114"/>
      </c>
      <c r="M386" s="11">
        <f t="shared" si="115"/>
      </c>
      <c r="N386" s="19">
        <f t="shared" si="116"/>
      </c>
      <c r="O386" s="19">
        <f t="shared" si="117"/>
      </c>
      <c r="P386" s="20">
        <f t="shared" si="118"/>
      </c>
      <c r="Q386" s="11">
        <f t="shared" si="131"/>
      </c>
      <c r="R386" s="21">
        <f t="shared" si="119"/>
      </c>
      <c r="S386" s="22">
        <f t="shared" si="120"/>
      </c>
      <c r="T386" s="21">
        <f t="shared" si="121"/>
      </c>
      <c r="U386" s="11">
        <f t="shared" si="122"/>
      </c>
      <c r="V386" s="11">
        <f t="shared" si="123"/>
      </c>
      <c r="W386" s="22">
        <f t="shared" si="124"/>
      </c>
      <c r="X386" s="22">
        <f t="shared" si="125"/>
      </c>
      <c r="Y386" s="21">
        <f t="shared" si="126"/>
      </c>
      <c r="AC386" s="29"/>
      <c r="AN386" s="19"/>
      <c r="AO386" s="19"/>
    </row>
    <row r="387" spans="2:41" s="11" customFormat="1" ht="12.75">
      <c r="B387" s="15"/>
      <c r="C387" s="16">
        <f>IF(B387="x",COUNTIF($B$5:$B387,"x"),"")</f>
      </c>
      <c r="D387" s="17" t="s">
        <v>415</v>
      </c>
      <c r="E387" s="18">
        <v>39285</v>
      </c>
      <c r="F387" s="18">
        <f t="shared" si="110"/>
        <v>40016</v>
      </c>
      <c r="H387" s="11">
        <f t="shared" si="111"/>
      </c>
      <c r="I387" s="19">
        <f t="shared" si="112"/>
      </c>
      <c r="J387" s="11">
        <f t="shared" si="113"/>
      </c>
      <c r="L387" s="11">
        <f t="shared" si="114"/>
      </c>
      <c r="M387" s="11">
        <f t="shared" si="115"/>
      </c>
      <c r="N387" s="19">
        <f t="shared" si="116"/>
      </c>
      <c r="O387" s="19">
        <f t="shared" si="117"/>
      </c>
      <c r="P387" s="20">
        <f t="shared" si="118"/>
      </c>
      <c r="Q387" s="11">
        <f t="shared" si="131"/>
      </c>
      <c r="R387" s="21">
        <f t="shared" si="119"/>
      </c>
      <c r="S387" s="22">
        <f t="shared" si="120"/>
      </c>
      <c r="T387" s="21">
        <f t="shared" si="121"/>
      </c>
      <c r="U387" s="11">
        <f t="shared" si="122"/>
      </c>
      <c r="V387" s="11">
        <f t="shared" si="123"/>
      </c>
      <c r="W387" s="22">
        <f t="shared" si="124"/>
      </c>
      <c r="X387" s="22">
        <f t="shared" si="125"/>
      </c>
      <c r="Y387" s="21">
        <f t="shared" si="126"/>
      </c>
      <c r="AC387" s="29"/>
      <c r="AN387" s="19"/>
      <c r="AO387" s="19"/>
    </row>
    <row r="388" spans="2:41" s="11" customFormat="1" ht="12.75">
      <c r="B388" s="15"/>
      <c r="C388" s="16">
        <f>IF(B388="x",COUNTIF($B$5:$B388,"x"),"")</f>
      </c>
      <c r="D388" s="17" t="s">
        <v>416</v>
      </c>
      <c r="E388" s="18">
        <v>39285</v>
      </c>
      <c r="F388" s="18">
        <f t="shared" si="110"/>
        <v>40016</v>
      </c>
      <c r="H388" s="11">
        <f t="shared" si="111"/>
      </c>
      <c r="I388" s="19">
        <f t="shared" si="112"/>
      </c>
      <c r="J388" s="11">
        <f t="shared" si="113"/>
      </c>
      <c r="L388" s="11">
        <f t="shared" si="114"/>
      </c>
      <c r="M388" s="11">
        <f t="shared" si="115"/>
      </c>
      <c r="N388" s="19">
        <f t="shared" si="116"/>
      </c>
      <c r="O388" s="19">
        <f t="shared" si="117"/>
      </c>
      <c r="P388" s="20">
        <f t="shared" si="118"/>
      </c>
      <c r="Q388" s="11">
        <f t="shared" si="131"/>
      </c>
      <c r="R388" s="21">
        <f t="shared" si="119"/>
      </c>
      <c r="S388" s="22">
        <f t="shared" si="120"/>
      </c>
      <c r="T388" s="21">
        <f t="shared" si="121"/>
      </c>
      <c r="U388" s="11">
        <f t="shared" si="122"/>
      </c>
      <c r="V388" s="11">
        <f t="shared" si="123"/>
      </c>
      <c r="W388" s="22">
        <f t="shared" si="124"/>
      </c>
      <c r="X388" s="22">
        <f t="shared" si="125"/>
      </c>
      <c r="Y388" s="21">
        <f t="shared" si="126"/>
      </c>
      <c r="AC388" s="29"/>
      <c r="AN388" s="19"/>
      <c r="AO388" s="19"/>
    </row>
    <row r="389" spans="2:41" s="11" customFormat="1" ht="12.75">
      <c r="B389" s="15"/>
      <c r="C389" s="16">
        <f>IF(B389="x",COUNTIF($B$5:$B389,"x"),"")</f>
      </c>
      <c r="D389" s="17" t="s">
        <v>417</v>
      </c>
      <c r="E389" s="18">
        <v>39342</v>
      </c>
      <c r="F389" s="18">
        <f aca="true" t="shared" si="132" ref="F389:F452">DATE($AI$5,MONTH($E389),DAY($E389))</f>
        <v>40073</v>
      </c>
      <c r="H389" s="11">
        <f aca="true" t="shared" si="133" ref="H389:H452">IF(B389="x",D389,"")</f>
      </c>
      <c r="I389" s="19">
        <f aca="true" t="shared" si="134" ref="I389:I452">IF($H389="","",DATE($AI$5,MONTH($E389),DAY($E389)))</f>
      </c>
      <c r="J389" s="11">
        <f aca="true" t="shared" si="135" ref="J389:J452">IF($H389="","",3)</f>
      </c>
      <c r="L389" s="11">
        <f aca="true" t="shared" si="136" ref="L389:L452">IF(P389=3,RANK(M389,$M$5:$M$624,1),"")</f>
      </c>
      <c r="M389" s="11">
        <f aca="true" t="shared" si="137" ref="M389:M452">IF(P389=3,IF(OR(COUNTIF($O$5:$O$623,O389)=2,COUNTIF($O$5:$O$623,O389)=3),RANK(O389,$O$5:$O$624,1)*1000+ROW(O389),RANK(O389,$O$5:$O$624,1)*1000),"")</f>
      </c>
      <c r="N389" s="19">
        <f aca="true" t="shared" si="138" ref="N389:N452">VLOOKUP(Q389,$C$5:$J$624,6,FALSE)</f>
      </c>
      <c r="O389" s="19">
        <f aca="true" t="shared" si="139" ref="O389:O452">IF(ISERROR(VLOOKUP($Q389,$C$5:$J$624,7,FALSE)),"",VLOOKUP($Q389,$C$5:$J$624,7,FALSE))</f>
      </c>
      <c r="P389" s="20">
        <f aca="true" t="shared" si="140" ref="P389:P452">IF(ISERROR(VLOOKUP(ROW($N389)-4,$C$5:$J$624,8,FALSE)),"",3)</f>
      </c>
      <c r="Q389" s="11">
        <f t="shared" si="131"/>
      </c>
      <c r="R389" s="21">
        <f aca="true" t="shared" si="141" ref="R389:R452">VLOOKUP(Q389,$L$5:$O$624,3,FALSE)</f>
      </c>
      <c r="S389" s="22">
        <f aca="true" t="shared" si="142" ref="S389:S452">VLOOKUP(Q389,$L$5:$O$624,4,FALSE)</f>
      </c>
      <c r="T389" s="21">
        <f aca="true" t="shared" si="143" ref="T389:T452">VLOOKUP(Q389,$L$5:$P$624,5,FALSE)</f>
      </c>
      <c r="U389" s="11">
        <f aca="true" t="shared" si="144" ref="U389:U452">IF($S389&lt;&gt;"",RANK($S389,$S$5:$S$624,1),"")</f>
      </c>
      <c r="V389" s="11">
        <f aca="true" t="shared" si="145" ref="V389:V452">IF($X389&lt;&gt;"",RANK($X389,$X$5:$X$624,1),"")</f>
      </c>
      <c r="W389" s="22">
        <f aca="true" t="shared" si="146" ref="W389:W452">IF($U389&lt;&gt;$U388,IF($U389&lt;&gt;$U390,$R389,IF($U389=$U391,$R389&amp;" "&amp;$R390&amp;" "&amp;$R391,$R389&amp;" "&amp;$R390)),"")</f>
      </c>
      <c r="X389" s="22">
        <f aca="true" t="shared" si="147" ref="X389:X452">IF($W389&lt;&gt;"",$S389,"")</f>
      </c>
      <c r="Y389" s="21">
        <f aca="true" t="shared" si="148" ref="Y389:Y452">IF($W389&lt;&gt;"",$T389,"")</f>
      </c>
      <c r="AC389" s="29"/>
      <c r="AN389" s="19"/>
      <c r="AO389" s="19"/>
    </row>
    <row r="390" spans="2:41" s="11" customFormat="1" ht="12.75">
      <c r="B390" s="15"/>
      <c r="C390" s="16">
        <f>IF(B390="x",COUNTIF($B$5:$B390,"x"),"")</f>
      </c>
      <c r="D390" s="17" t="s">
        <v>418</v>
      </c>
      <c r="E390" s="18">
        <v>39313</v>
      </c>
      <c r="F390" s="18">
        <f t="shared" si="132"/>
        <v>40044</v>
      </c>
      <c r="H390" s="11">
        <f t="shared" si="133"/>
      </c>
      <c r="I390" s="19">
        <f t="shared" si="134"/>
      </c>
      <c r="J390" s="11">
        <f t="shared" si="135"/>
      </c>
      <c r="L390" s="11">
        <f t="shared" si="136"/>
      </c>
      <c r="M390" s="11">
        <f t="shared" si="137"/>
      </c>
      <c r="N390" s="19">
        <f t="shared" si="138"/>
      </c>
      <c r="O390" s="19">
        <f t="shared" si="139"/>
      </c>
      <c r="P390" s="20">
        <f t="shared" si="140"/>
      </c>
      <c r="Q390" s="11">
        <f aca="true" t="shared" si="149" ref="Q390:Q453">IF($P390=3,1+Q389,"")</f>
      </c>
      <c r="R390" s="21">
        <f t="shared" si="141"/>
      </c>
      <c r="S390" s="22">
        <f t="shared" si="142"/>
      </c>
      <c r="T390" s="21">
        <f t="shared" si="143"/>
      </c>
      <c r="U390" s="11">
        <f t="shared" si="144"/>
      </c>
      <c r="V390" s="11">
        <f t="shared" si="145"/>
      </c>
      <c r="W390" s="22">
        <f t="shared" si="146"/>
      </c>
      <c r="X390" s="22">
        <f t="shared" si="147"/>
      </c>
      <c r="Y390" s="21">
        <f t="shared" si="148"/>
      </c>
      <c r="AC390" s="29"/>
      <c r="AN390" s="19"/>
      <c r="AO390" s="19"/>
    </row>
    <row r="391" spans="2:41" s="11" customFormat="1" ht="12.75">
      <c r="B391" s="15"/>
      <c r="C391" s="16">
        <f>IF(B391="x",COUNTIF($B$5:$B391,"x"),"")</f>
      </c>
      <c r="D391" s="17" t="s">
        <v>419</v>
      </c>
      <c r="E391" s="18">
        <v>39221</v>
      </c>
      <c r="F391" s="18">
        <f t="shared" si="132"/>
        <v>39952</v>
      </c>
      <c r="H391" s="11">
        <f t="shared" si="133"/>
      </c>
      <c r="I391" s="19">
        <f t="shared" si="134"/>
      </c>
      <c r="J391" s="11">
        <f t="shared" si="135"/>
      </c>
      <c r="L391" s="11">
        <f t="shared" si="136"/>
      </c>
      <c r="M391" s="11">
        <f t="shared" si="137"/>
      </c>
      <c r="N391" s="19">
        <f t="shared" si="138"/>
      </c>
      <c r="O391" s="19">
        <f t="shared" si="139"/>
      </c>
      <c r="P391" s="20">
        <f t="shared" si="140"/>
      </c>
      <c r="Q391" s="11">
        <f t="shared" si="149"/>
      </c>
      <c r="R391" s="21">
        <f t="shared" si="141"/>
      </c>
      <c r="S391" s="22">
        <f t="shared" si="142"/>
      </c>
      <c r="T391" s="21">
        <f t="shared" si="143"/>
      </c>
      <c r="U391" s="11">
        <f t="shared" si="144"/>
      </c>
      <c r="V391" s="11">
        <f t="shared" si="145"/>
      </c>
      <c r="W391" s="22">
        <f t="shared" si="146"/>
      </c>
      <c r="X391" s="22">
        <f t="shared" si="147"/>
      </c>
      <c r="Y391" s="21">
        <f t="shared" si="148"/>
      </c>
      <c r="AC391" s="29"/>
      <c r="AN391" s="19"/>
      <c r="AO391" s="19"/>
    </row>
    <row r="392" spans="2:41" s="11" customFormat="1" ht="12.75">
      <c r="B392" s="15"/>
      <c r="C392" s="16">
        <f>IF(B392="x",COUNTIF($B$5:$B392,"x"),"")</f>
      </c>
      <c r="D392" s="17" t="s">
        <v>420</v>
      </c>
      <c r="E392" s="18">
        <v>39221</v>
      </c>
      <c r="F392" s="18">
        <f t="shared" si="132"/>
        <v>39952</v>
      </c>
      <c r="H392" s="11">
        <f t="shared" si="133"/>
      </c>
      <c r="I392" s="19">
        <f t="shared" si="134"/>
      </c>
      <c r="J392" s="11">
        <f t="shared" si="135"/>
      </c>
      <c r="L392" s="11">
        <f t="shared" si="136"/>
      </c>
      <c r="M392" s="11">
        <f t="shared" si="137"/>
      </c>
      <c r="N392" s="19">
        <f t="shared" si="138"/>
      </c>
      <c r="O392" s="19">
        <f t="shared" si="139"/>
      </c>
      <c r="P392" s="20">
        <f t="shared" si="140"/>
      </c>
      <c r="Q392" s="11">
        <f t="shared" si="149"/>
      </c>
      <c r="R392" s="21">
        <f t="shared" si="141"/>
      </c>
      <c r="S392" s="22">
        <f t="shared" si="142"/>
      </c>
      <c r="T392" s="21">
        <f t="shared" si="143"/>
      </c>
      <c r="U392" s="11">
        <f t="shared" si="144"/>
      </c>
      <c r="V392" s="11">
        <f t="shared" si="145"/>
      </c>
      <c r="W392" s="22">
        <f t="shared" si="146"/>
      </c>
      <c r="X392" s="22">
        <f t="shared" si="147"/>
      </c>
      <c r="Y392" s="21">
        <f t="shared" si="148"/>
      </c>
      <c r="AC392" s="29"/>
      <c r="AN392" s="19"/>
      <c r="AO392" s="19"/>
    </row>
    <row r="393" spans="2:41" s="11" customFormat="1" ht="12.75">
      <c r="B393" s="15"/>
      <c r="C393" s="16">
        <f>IF(B393="x",COUNTIF($B$5:$B393,"x"),"")</f>
      </c>
      <c r="D393" s="17" t="s">
        <v>421</v>
      </c>
      <c r="E393" s="18">
        <v>39241</v>
      </c>
      <c r="F393" s="18">
        <f t="shared" si="132"/>
        <v>39972</v>
      </c>
      <c r="H393" s="11">
        <f t="shared" si="133"/>
      </c>
      <c r="I393" s="19">
        <f t="shared" si="134"/>
      </c>
      <c r="J393" s="11">
        <f t="shared" si="135"/>
      </c>
      <c r="L393" s="11">
        <f t="shared" si="136"/>
      </c>
      <c r="M393" s="11">
        <f t="shared" si="137"/>
      </c>
      <c r="N393" s="19">
        <f t="shared" si="138"/>
      </c>
      <c r="O393" s="19">
        <f t="shared" si="139"/>
      </c>
      <c r="P393" s="20">
        <f t="shared" si="140"/>
      </c>
      <c r="Q393" s="11">
        <f t="shared" si="149"/>
      </c>
      <c r="R393" s="21">
        <f t="shared" si="141"/>
      </c>
      <c r="S393" s="22">
        <f t="shared" si="142"/>
      </c>
      <c r="T393" s="21">
        <f t="shared" si="143"/>
      </c>
      <c r="U393" s="11">
        <f t="shared" si="144"/>
      </c>
      <c r="V393" s="11">
        <f t="shared" si="145"/>
      </c>
      <c r="W393" s="22">
        <f t="shared" si="146"/>
      </c>
      <c r="X393" s="22">
        <f t="shared" si="147"/>
      </c>
      <c r="Y393" s="21">
        <f t="shared" si="148"/>
      </c>
      <c r="AC393" s="29"/>
      <c r="AN393" s="19"/>
      <c r="AO393" s="19"/>
    </row>
    <row r="394" spans="2:41" s="11" customFormat="1" ht="12.75">
      <c r="B394" s="15"/>
      <c r="C394" s="16">
        <f>IF(B394="x",COUNTIF($B$5:$B394,"x"),"")</f>
      </c>
      <c r="D394" s="17" t="s">
        <v>422</v>
      </c>
      <c r="E394" s="18">
        <v>39426</v>
      </c>
      <c r="F394" s="18">
        <f t="shared" si="132"/>
        <v>40157</v>
      </c>
      <c r="H394" s="11">
        <f t="shared" si="133"/>
      </c>
      <c r="I394" s="19">
        <f t="shared" si="134"/>
      </c>
      <c r="J394" s="11">
        <f t="shared" si="135"/>
      </c>
      <c r="L394" s="11">
        <f t="shared" si="136"/>
      </c>
      <c r="M394" s="11">
        <f t="shared" si="137"/>
      </c>
      <c r="N394" s="19">
        <f t="shared" si="138"/>
      </c>
      <c r="O394" s="19">
        <f t="shared" si="139"/>
      </c>
      <c r="P394" s="20">
        <f t="shared" si="140"/>
      </c>
      <c r="Q394" s="11">
        <f t="shared" si="149"/>
      </c>
      <c r="R394" s="21">
        <f t="shared" si="141"/>
      </c>
      <c r="S394" s="22">
        <f t="shared" si="142"/>
      </c>
      <c r="T394" s="21">
        <f t="shared" si="143"/>
      </c>
      <c r="U394" s="11">
        <f t="shared" si="144"/>
      </c>
      <c r="V394" s="11">
        <f t="shared" si="145"/>
      </c>
      <c r="W394" s="22">
        <f t="shared" si="146"/>
      </c>
      <c r="X394" s="22">
        <f t="shared" si="147"/>
      </c>
      <c r="Y394" s="21">
        <f t="shared" si="148"/>
      </c>
      <c r="AC394" s="29"/>
      <c r="AN394" s="19"/>
      <c r="AO394" s="19"/>
    </row>
    <row r="395" spans="2:41" s="11" customFormat="1" ht="12.75">
      <c r="B395" s="15"/>
      <c r="C395" s="16">
        <f>IF(B395="x",COUNTIF($B$5:$B395,"x"),"")</f>
      </c>
      <c r="D395" s="17" t="s">
        <v>423</v>
      </c>
      <c r="E395" s="18">
        <v>39426</v>
      </c>
      <c r="F395" s="18">
        <f t="shared" si="132"/>
        <v>40157</v>
      </c>
      <c r="H395" s="11">
        <f t="shared" si="133"/>
      </c>
      <c r="I395" s="19">
        <f t="shared" si="134"/>
      </c>
      <c r="J395" s="11">
        <f t="shared" si="135"/>
      </c>
      <c r="L395" s="11">
        <f t="shared" si="136"/>
      </c>
      <c r="M395" s="11">
        <f t="shared" si="137"/>
      </c>
      <c r="N395" s="19">
        <f t="shared" si="138"/>
      </c>
      <c r="O395" s="19">
        <f t="shared" si="139"/>
      </c>
      <c r="P395" s="20">
        <f t="shared" si="140"/>
      </c>
      <c r="Q395" s="11">
        <f t="shared" si="149"/>
      </c>
      <c r="R395" s="21">
        <f t="shared" si="141"/>
      </c>
      <c r="S395" s="22">
        <f t="shared" si="142"/>
      </c>
      <c r="T395" s="21">
        <f t="shared" si="143"/>
      </c>
      <c r="U395" s="11">
        <f t="shared" si="144"/>
      </c>
      <c r="V395" s="11">
        <f t="shared" si="145"/>
      </c>
      <c r="W395" s="22">
        <f t="shared" si="146"/>
      </c>
      <c r="X395" s="22">
        <f t="shared" si="147"/>
      </c>
      <c r="Y395" s="21">
        <f t="shared" si="148"/>
      </c>
      <c r="AC395" s="29"/>
      <c r="AN395" s="19"/>
      <c r="AO395" s="19"/>
    </row>
    <row r="396" spans="2:41" s="11" customFormat="1" ht="12.75">
      <c r="B396" s="15"/>
      <c r="C396" s="16">
        <f>IF(B396="x",COUNTIF($B$5:$B396,"x"),"")</f>
      </c>
      <c r="D396" s="17" t="s">
        <v>424</v>
      </c>
      <c r="E396" s="18">
        <v>39169</v>
      </c>
      <c r="F396" s="18">
        <f t="shared" si="132"/>
        <v>39900</v>
      </c>
      <c r="H396" s="11">
        <f t="shared" si="133"/>
      </c>
      <c r="I396" s="19">
        <f t="shared" si="134"/>
      </c>
      <c r="J396" s="11">
        <f t="shared" si="135"/>
      </c>
      <c r="L396" s="11">
        <f t="shared" si="136"/>
      </c>
      <c r="M396" s="11">
        <f t="shared" si="137"/>
      </c>
      <c r="N396" s="19">
        <f t="shared" si="138"/>
      </c>
      <c r="O396" s="19">
        <f t="shared" si="139"/>
      </c>
      <c r="P396" s="20">
        <f t="shared" si="140"/>
      </c>
      <c r="Q396" s="11">
        <f t="shared" si="149"/>
      </c>
      <c r="R396" s="21">
        <f t="shared" si="141"/>
      </c>
      <c r="S396" s="22">
        <f t="shared" si="142"/>
      </c>
      <c r="T396" s="21">
        <f t="shared" si="143"/>
      </c>
      <c r="U396" s="11">
        <f t="shared" si="144"/>
      </c>
      <c r="V396" s="11">
        <f t="shared" si="145"/>
      </c>
      <c r="W396" s="22">
        <f t="shared" si="146"/>
      </c>
      <c r="X396" s="22">
        <f t="shared" si="147"/>
      </c>
      <c r="Y396" s="21">
        <f t="shared" si="148"/>
      </c>
      <c r="AC396" s="29"/>
      <c r="AN396" s="19"/>
      <c r="AO396" s="19"/>
    </row>
    <row r="397" spans="2:41" s="11" customFormat="1" ht="12.75">
      <c r="B397" s="15"/>
      <c r="C397" s="16">
        <f>IF(B397="x",COUNTIF($B$5:$B397,"x"),"")</f>
      </c>
      <c r="D397" s="17" t="s">
        <v>425</v>
      </c>
      <c r="E397" s="18">
        <v>39414</v>
      </c>
      <c r="F397" s="18">
        <f t="shared" si="132"/>
        <v>40145</v>
      </c>
      <c r="H397" s="11">
        <f t="shared" si="133"/>
      </c>
      <c r="I397" s="19">
        <f t="shared" si="134"/>
      </c>
      <c r="J397" s="11">
        <f t="shared" si="135"/>
      </c>
      <c r="L397" s="11">
        <f t="shared" si="136"/>
      </c>
      <c r="M397" s="11">
        <f t="shared" si="137"/>
      </c>
      <c r="N397" s="19">
        <f t="shared" si="138"/>
      </c>
      <c r="O397" s="19">
        <f t="shared" si="139"/>
      </c>
      <c r="P397" s="20">
        <f t="shared" si="140"/>
      </c>
      <c r="Q397" s="11">
        <f t="shared" si="149"/>
      </c>
      <c r="R397" s="21">
        <f t="shared" si="141"/>
      </c>
      <c r="S397" s="22">
        <f t="shared" si="142"/>
      </c>
      <c r="T397" s="21">
        <f t="shared" si="143"/>
      </c>
      <c r="U397" s="11">
        <f t="shared" si="144"/>
      </c>
      <c r="V397" s="11">
        <f t="shared" si="145"/>
      </c>
      <c r="W397" s="22">
        <f t="shared" si="146"/>
      </c>
      <c r="X397" s="22">
        <f t="shared" si="147"/>
      </c>
      <c r="Y397" s="21">
        <f t="shared" si="148"/>
      </c>
      <c r="AC397" s="29"/>
      <c r="AN397" s="19"/>
      <c r="AO397" s="19"/>
    </row>
    <row r="398" spans="2:41" s="11" customFormat="1" ht="12.75">
      <c r="B398" s="15"/>
      <c r="C398" s="16">
        <f>IF(B398="x",COUNTIF($B$5:$B398,"x"),"")</f>
      </c>
      <c r="D398" s="17" t="s">
        <v>426</v>
      </c>
      <c r="E398" s="18">
        <v>39367</v>
      </c>
      <c r="F398" s="18">
        <f t="shared" si="132"/>
        <v>40098</v>
      </c>
      <c r="H398" s="11">
        <f t="shared" si="133"/>
      </c>
      <c r="I398" s="19">
        <f t="shared" si="134"/>
      </c>
      <c r="J398" s="11">
        <f t="shared" si="135"/>
      </c>
      <c r="L398" s="11">
        <f t="shared" si="136"/>
      </c>
      <c r="M398" s="11">
        <f t="shared" si="137"/>
      </c>
      <c r="N398" s="19">
        <f t="shared" si="138"/>
      </c>
      <c r="O398" s="19">
        <f t="shared" si="139"/>
      </c>
      <c r="P398" s="20">
        <f t="shared" si="140"/>
      </c>
      <c r="Q398" s="11">
        <f t="shared" si="149"/>
      </c>
      <c r="R398" s="21">
        <f t="shared" si="141"/>
      </c>
      <c r="S398" s="22">
        <f t="shared" si="142"/>
      </c>
      <c r="T398" s="21">
        <f t="shared" si="143"/>
      </c>
      <c r="U398" s="11">
        <f t="shared" si="144"/>
      </c>
      <c r="V398" s="11">
        <f t="shared" si="145"/>
      </c>
      <c r="W398" s="22">
        <f t="shared" si="146"/>
      </c>
      <c r="X398" s="22">
        <f t="shared" si="147"/>
      </c>
      <c r="Y398" s="21">
        <f t="shared" si="148"/>
      </c>
      <c r="AC398" s="29"/>
      <c r="AN398" s="19"/>
      <c r="AO398" s="19"/>
    </row>
    <row r="399" spans="2:41" s="11" customFormat="1" ht="12.75">
      <c r="B399" s="15"/>
      <c r="C399" s="16">
        <f>IF(B399="x",COUNTIF($B$5:$B399,"x"),"")</f>
      </c>
      <c r="D399" s="17" t="s">
        <v>427</v>
      </c>
      <c r="E399" s="18">
        <v>39283</v>
      </c>
      <c r="F399" s="18">
        <f t="shared" si="132"/>
        <v>40014</v>
      </c>
      <c r="H399" s="11">
        <f t="shared" si="133"/>
      </c>
      <c r="I399" s="19">
        <f t="shared" si="134"/>
      </c>
      <c r="J399" s="11">
        <f t="shared" si="135"/>
      </c>
      <c r="L399" s="11">
        <f t="shared" si="136"/>
      </c>
      <c r="M399" s="11">
        <f t="shared" si="137"/>
      </c>
      <c r="N399" s="19">
        <f t="shared" si="138"/>
      </c>
      <c r="O399" s="19">
        <f t="shared" si="139"/>
      </c>
      <c r="P399" s="20">
        <f t="shared" si="140"/>
      </c>
      <c r="Q399" s="11">
        <f t="shared" si="149"/>
      </c>
      <c r="R399" s="21">
        <f t="shared" si="141"/>
      </c>
      <c r="S399" s="22">
        <f t="shared" si="142"/>
      </c>
      <c r="T399" s="21">
        <f t="shared" si="143"/>
      </c>
      <c r="U399" s="11">
        <f t="shared" si="144"/>
      </c>
      <c r="V399" s="11">
        <f t="shared" si="145"/>
      </c>
      <c r="W399" s="22">
        <f t="shared" si="146"/>
      </c>
      <c r="X399" s="22">
        <f t="shared" si="147"/>
      </c>
      <c r="Y399" s="21">
        <f t="shared" si="148"/>
      </c>
      <c r="AC399" s="29"/>
      <c r="AN399" s="19"/>
      <c r="AO399" s="19"/>
    </row>
    <row r="400" spans="2:41" s="11" customFormat="1" ht="12.75">
      <c r="B400" s="15"/>
      <c r="C400" s="16">
        <f>IF(B400="x",COUNTIF($B$5:$B400,"x"),"")</f>
      </c>
      <c r="D400" s="17" t="s">
        <v>428</v>
      </c>
      <c r="E400" s="18">
        <v>39248</v>
      </c>
      <c r="F400" s="18">
        <f t="shared" si="132"/>
        <v>39979</v>
      </c>
      <c r="H400" s="11">
        <f t="shared" si="133"/>
      </c>
      <c r="I400" s="19">
        <f t="shared" si="134"/>
      </c>
      <c r="J400" s="11">
        <f t="shared" si="135"/>
      </c>
      <c r="L400" s="11">
        <f t="shared" si="136"/>
      </c>
      <c r="M400" s="11">
        <f t="shared" si="137"/>
      </c>
      <c r="N400" s="19">
        <f t="shared" si="138"/>
      </c>
      <c r="O400" s="19">
        <f t="shared" si="139"/>
      </c>
      <c r="P400" s="20">
        <f t="shared" si="140"/>
      </c>
      <c r="Q400" s="11">
        <f t="shared" si="149"/>
      </c>
      <c r="R400" s="21">
        <f t="shared" si="141"/>
      </c>
      <c r="S400" s="22">
        <f t="shared" si="142"/>
      </c>
      <c r="T400" s="21">
        <f t="shared" si="143"/>
      </c>
      <c r="U400" s="11">
        <f t="shared" si="144"/>
      </c>
      <c r="V400" s="11">
        <f t="shared" si="145"/>
      </c>
      <c r="W400" s="22">
        <f t="shared" si="146"/>
      </c>
      <c r="X400" s="22">
        <f t="shared" si="147"/>
      </c>
      <c r="Y400" s="21">
        <f t="shared" si="148"/>
      </c>
      <c r="AN400" s="19"/>
      <c r="AO400" s="19"/>
    </row>
    <row r="401" spans="2:41" s="11" customFormat="1" ht="12.75">
      <c r="B401" s="15"/>
      <c r="C401" s="16">
        <f>IF(B401="x",COUNTIF($B$5:$B401,"x"),"")</f>
      </c>
      <c r="D401" s="17" t="s">
        <v>429</v>
      </c>
      <c r="E401" s="18">
        <v>39248</v>
      </c>
      <c r="F401" s="18">
        <f t="shared" si="132"/>
        <v>39979</v>
      </c>
      <c r="H401" s="11">
        <f t="shared" si="133"/>
      </c>
      <c r="I401" s="19">
        <f t="shared" si="134"/>
      </c>
      <c r="J401" s="11">
        <f t="shared" si="135"/>
      </c>
      <c r="L401" s="11">
        <f t="shared" si="136"/>
      </c>
      <c r="M401" s="11">
        <f t="shared" si="137"/>
      </c>
      <c r="N401" s="19">
        <f t="shared" si="138"/>
      </c>
      <c r="O401" s="19">
        <f t="shared" si="139"/>
      </c>
      <c r="P401" s="20">
        <f t="shared" si="140"/>
      </c>
      <c r="Q401" s="11">
        <f t="shared" si="149"/>
      </c>
      <c r="R401" s="21">
        <f t="shared" si="141"/>
      </c>
      <c r="S401" s="22">
        <f t="shared" si="142"/>
      </c>
      <c r="T401" s="21">
        <f t="shared" si="143"/>
      </c>
      <c r="U401" s="11">
        <f t="shared" si="144"/>
      </c>
      <c r="V401" s="11">
        <f t="shared" si="145"/>
      </c>
      <c r="W401" s="22">
        <f t="shared" si="146"/>
      </c>
      <c r="X401" s="22">
        <f t="shared" si="147"/>
      </c>
      <c r="Y401" s="21">
        <f t="shared" si="148"/>
      </c>
      <c r="AN401" s="19"/>
      <c r="AO401" s="19"/>
    </row>
    <row r="402" spans="2:41" s="11" customFormat="1" ht="12.75">
      <c r="B402" s="15"/>
      <c r="C402" s="16">
        <f>IF(B402="x",COUNTIF($B$5:$B402,"x"),"")</f>
      </c>
      <c r="D402" s="17" t="s">
        <v>430</v>
      </c>
      <c r="E402" s="18">
        <v>39141</v>
      </c>
      <c r="F402" s="18">
        <f t="shared" si="132"/>
        <v>39872</v>
      </c>
      <c r="H402" s="11">
        <f t="shared" si="133"/>
      </c>
      <c r="I402" s="19">
        <f t="shared" si="134"/>
      </c>
      <c r="J402" s="11">
        <f t="shared" si="135"/>
      </c>
      <c r="L402" s="11">
        <f t="shared" si="136"/>
      </c>
      <c r="M402" s="11">
        <f t="shared" si="137"/>
      </c>
      <c r="N402" s="19">
        <f t="shared" si="138"/>
      </c>
      <c r="O402" s="19">
        <f t="shared" si="139"/>
      </c>
      <c r="P402" s="20">
        <f t="shared" si="140"/>
      </c>
      <c r="Q402" s="11">
        <f t="shared" si="149"/>
      </c>
      <c r="R402" s="21">
        <f t="shared" si="141"/>
      </c>
      <c r="S402" s="22">
        <f t="shared" si="142"/>
      </c>
      <c r="T402" s="21">
        <f t="shared" si="143"/>
      </c>
      <c r="U402" s="11">
        <f t="shared" si="144"/>
      </c>
      <c r="V402" s="11">
        <f t="shared" si="145"/>
      </c>
      <c r="W402" s="22">
        <f t="shared" si="146"/>
      </c>
      <c r="X402" s="22">
        <f t="shared" si="147"/>
      </c>
      <c r="Y402" s="21">
        <f t="shared" si="148"/>
      </c>
      <c r="AN402" s="19"/>
      <c r="AO402" s="19"/>
    </row>
    <row r="403" spans="2:41" s="11" customFormat="1" ht="12.75">
      <c r="B403" s="15"/>
      <c r="C403" s="16">
        <f>IF(B403="x",COUNTIF($B$5:$B403,"x"),"")</f>
      </c>
      <c r="D403" s="17" t="s">
        <v>431</v>
      </c>
      <c r="E403" s="18">
        <v>39202</v>
      </c>
      <c r="F403" s="18">
        <f t="shared" si="132"/>
        <v>39933</v>
      </c>
      <c r="H403" s="11">
        <f t="shared" si="133"/>
      </c>
      <c r="I403" s="19">
        <f t="shared" si="134"/>
      </c>
      <c r="J403" s="11">
        <f t="shared" si="135"/>
      </c>
      <c r="L403" s="11">
        <f t="shared" si="136"/>
      </c>
      <c r="M403" s="11">
        <f t="shared" si="137"/>
      </c>
      <c r="N403" s="19">
        <f t="shared" si="138"/>
      </c>
      <c r="O403" s="19">
        <f t="shared" si="139"/>
      </c>
      <c r="P403" s="20">
        <f t="shared" si="140"/>
      </c>
      <c r="Q403" s="11">
        <f t="shared" si="149"/>
      </c>
      <c r="R403" s="21">
        <f t="shared" si="141"/>
      </c>
      <c r="S403" s="22">
        <f t="shared" si="142"/>
      </c>
      <c r="T403" s="21">
        <f t="shared" si="143"/>
      </c>
      <c r="U403" s="11">
        <f t="shared" si="144"/>
      </c>
      <c r="V403" s="11">
        <f t="shared" si="145"/>
      </c>
      <c r="W403" s="22">
        <f t="shared" si="146"/>
      </c>
      <c r="X403" s="22">
        <f t="shared" si="147"/>
      </c>
      <c r="Y403" s="21">
        <f t="shared" si="148"/>
      </c>
      <c r="AN403" s="19"/>
      <c r="AO403" s="19"/>
    </row>
    <row r="404" spans="2:41" s="11" customFormat="1" ht="12.75">
      <c r="B404" s="15"/>
      <c r="C404" s="16">
        <f>IF(B404="x",COUNTIF($B$5:$B404,"x"),"")</f>
      </c>
      <c r="D404" s="17" t="s">
        <v>432</v>
      </c>
      <c r="E404" s="18">
        <v>39176</v>
      </c>
      <c r="F404" s="18">
        <f t="shared" si="132"/>
        <v>39907</v>
      </c>
      <c r="H404" s="11">
        <f t="shared" si="133"/>
      </c>
      <c r="I404" s="19">
        <f t="shared" si="134"/>
      </c>
      <c r="J404" s="11">
        <f t="shared" si="135"/>
      </c>
      <c r="L404" s="11">
        <f t="shared" si="136"/>
      </c>
      <c r="M404" s="11">
        <f t="shared" si="137"/>
      </c>
      <c r="N404" s="19">
        <f t="shared" si="138"/>
      </c>
      <c r="O404" s="19">
        <f t="shared" si="139"/>
      </c>
      <c r="P404" s="20">
        <f t="shared" si="140"/>
      </c>
      <c r="Q404" s="11">
        <f t="shared" si="149"/>
      </c>
      <c r="R404" s="21">
        <f t="shared" si="141"/>
      </c>
      <c r="S404" s="22">
        <f t="shared" si="142"/>
      </c>
      <c r="T404" s="21">
        <f t="shared" si="143"/>
      </c>
      <c r="U404" s="11">
        <f t="shared" si="144"/>
      </c>
      <c r="V404" s="11">
        <f t="shared" si="145"/>
      </c>
      <c r="W404" s="22">
        <f t="shared" si="146"/>
      </c>
      <c r="X404" s="22">
        <f t="shared" si="147"/>
      </c>
      <c r="Y404" s="21">
        <f t="shared" si="148"/>
      </c>
      <c r="AN404" s="19"/>
      <c r="AO404" s="19"/>
    </row>
    <row r="405" spans="2:41" s="11" customFormat="1" ht="12.75">
      <c r="B405" s="15"/>
      <c r="C405" s="16">
        <f>IF(B405="x",COUNTIF($B$5:$B405,"x"),"")</f>
      </c>
      <c r="D405" s="17" t="s">
        <v>433</v>
      </c>
      <c r="E405" s="18">
        <v>39166</v>
      </c>
      <c r="F405" s="18">
        <f t="shared" si="132"/>
        <v>39897</v>
      </c>
      <c r="H405" s="11">
        <f t="shared" si="133"/>
      </c>
      <c r="I405" s="19">
        <f t="shared" si="134"/>
      </c>
      <c r="J405" s="11">
        <f t="shared" si="135"/>
      </c>
      <c r="L405" s="11">
        <f t="shared" si="136"/>
      </c>
      <c r="M405" s="11">
        <f t="shared" si="137"/>
      </c>
      <c r="N405" s="19">
        <f t="shared" si="138"/>
      </c>
      <c r="O405" s="19">
        <f t="shared" si="139"/>
      </c>
      <c r="P405" s="20">
        <f t="shared" si="140"/>
      </c>
      <c r="Q405" s="11">
        <f t="shared" si="149"/>
      </c>
      <c r="R405" s="21">
        <f t="shared" si="141"/>
      </c>
      <c r="S405" s="22">
        <f t="shared" si="142"/>
      </c>
      <c r="T405" s="21">
        <f t="shared" si="143"/>
      </c>
      <c r="U405" s="11">
        <f t="shared" si="144"/>
      </c>
      <c r="V405" s="11">
        <f t="shared" si="145"/>
      </c>
      <c r="W405" s="22">
        <f t="shared" si="146"/>
      </c>
      <c r="X405" s="22">
        <f t="shared" si="147"/>
      </c>
      <c r="Y405" s="21">
        <f t="shared" si="148"/>
      </c>
      <c r="AN405" s="19"/>
      <c r="AO405" s="19"/>
    </row>
    <row r="406" spans="2:41" s="11" customFormat="1" ht="12.75">
      <c r="B406" s="15"/>
      <c r="C406" s="16">
        <f>IF(B406="x",COUNTIF($B$5:$B406,"x"),"")</f>
      </c>
      <c r="D406" s="17" t="s">
        <v>434</v>
      </c>
      <c r="E406" s="18">
        <v>39377</v>
      </c>
      <c r="F406" s="18">
        <f t="shared" si="132"/>
        <v>40108</v>
      </c>
      <c r="H406" s="11">
        <f t="shared" si="133"/>
      </c>
      <c r="I406" s="19">
        <f t="shared" si="134"/>
      </c>
      <c r="J406" s="11">
        <f t="shared" si="135"/>
      </c>
      <c r="L406" s="11">
        <f t="shared" si="136"/>
      </c>
      <c r="M406" s="11">
        <f t="shared" si="137"/>
      </c>
      <c r="N406" s="19">
        <f t="shared" si="138"/>
      </c>
      <c r="O406" s="19">
        <f t="shared" si="139"/>
      </c>
      <c r="P406" s="20">
        <f t="shared" si="140"/>
      </c>
      <c r="Q406" s="11">
        <f t="shared" si="149"/>
      </c>
      <c r="R406" s="21">
        <f t="shared" si="141"/>
      </c>
      <c r="S406" s="22">
        <f t="shared" si="142"/>
      </c>
      <c r="T406" s="21">
        <f t="shared" si="143"/>
      </c>
      <c r="U406" s="11">
        <f t="shared" si="144"/>
      </c>
      <c r="V406" s="11">
        <f t="shared" si="145"/>
      </c>
      <c r="W406" s="22">
        <f t="shared" si="146"/>
      </c>
      <c r="X406" s="22">
        <f t="shared" si="147"/>
      </c>
      <c r="Y406" s="21">
        <f t="shared" si="148"/>
      </c>
      <c r="AN406" s="19"/>
      <c r="AO406" s="19"/>
    </row>
    <row r="407" spans="2:41" s="11" customFormat="1" ht="12.75">
      <c r="B407" s="15"/>
      <c r="C407" s="16">
        <f>IF(B407="x",COUNTIF($B$5:$B407,"x"),"")</f>
      </c>
      <c r="D407" s="17" t="s">
        <v>435</v>
      </c>
      <c r="E407" s="18">
        <v>39406</v>
      </c>
      <c r="F407" s="18">
        <f t="shared" si="132"/>
        <v>40137</v>
      </c>
      <c r="H407" s="11">
        <f t="shared" si="133"/>
      </c>
      <c r="I407" s="19">
        <f t="shared" si="134"/>
      </c>
      <c r="J407" s="11">
        <f t="shared" si="135"/>
      </c>
      <c r="L407" s="11">
        <f t="shared" si="136"/>
      </c>
      <c r="M407" s="11">
        <f t="shared" si="137"/>
      </c>
      <c r="N407" s="19">
        <f t="shared" si="138"/>
      </c>
      <c r="O407" s="19">
        <f t="shared" si="139"/>
      </c>
      <c r="P407" s="20">
        <f t="shared" si="140"/>
      </c>
      <c r="Q407" s="11">
        <f t="shared" si="149"/>
      </c>
      <c r="R407" s="21">
        <f t="shared" si="141"/>
      </c>
      <c r="S407" s="22">
        <f t="shared" si="142"/>
      </c>
      <c r="T407" s="21">
        <f t="shared" si="143"/>
      </c>
      <c r="U407" s="11">
        <f t="shared" si="144"/>
      </c>
      <c r="V407" s="11">
        <f t="shared" si="145"/>
      </c>
      <c r="W407" s="22">
        <f t="shared" si="146"/>
      </c>
      <c r="X407" s="22">
        <f t="shared" si="147"/>
      </c>
      <c r="Y407" s="21">
        <f t="shared" si="148"/>
      </c>
      <c r="AN407" s="19"/>
      <c r="AO407" s="19"/>
    </row>
    <row r="408" spans="2:41" s="11" customFormat="1" ht="12.75">
      <c r="B408" s="15"/>
      <c r="C408" s="16">
        <f>IF(B408="x",COUNTIF($B$5:$B408,"x"),"")</f>
      </c>
      <c r="D408" s="17" t="s">
        <v>436</v>
      </c>
      <c r="E408" s="18">
        <v>39208</v>
      </c>
      <c r="F408" s="18">
        <f t="shared" si="132"/>
        <v>39939</v>
      </c>
      <c r="H408" s="11">
        <f t="shared" si="133"/>
      </c>
      <c r="I408" s="19">
        <f t="shared" si="134"/>
      </c>
      <c r="J408" s="11">
        <f t="shared" si="135"/>
      </c>
      <c r="L408" s="11">
        <f t="shared" si="136"/>
      </c>
      <c r="M408" s="11">
        <f t="shared" si="137"/>
      </c>
      <c r="N408" s="19">
        <f t="shared" si="138"/>
      </c>
      <c r="O408" s="19">
        <f t="shared" si="139"/>
      </c>
      <c r="P408" s="20">
        <f t="shared" si="140"/>
      </c>
      <c r="Q408" s="11">
        <f t="shared" si="149"/>
      </c>
      <c r="R408" s="21">
        <f t="shared" si="141"/>
      </c>
      <c r="S408" s="22">
        <f t="shared" si="142"/>
      </c>
      <c r="T408" s="21">
        <f t="shared" si="143"/>
      </c>
      <c r="U408" s="11">
        <f t="shared" si="144"/>
      </c>
      <c r="V408" s="11">
        <f t="shared" si="145"/>
      </c>
      <c r="W408" s="22">
        <f t="shared" si="146"/>
      </c>
      <c r="X408" s="22">
        <f t="shared" si="147"/>
      </c>
      <c r="Y408" s="21">
        <f t="shared" si="148"/>
      </c>
      <c r="AN408" s="19"/>
      <c r="AO408" s="19"/>
    </row>
    <row r="409" spans="2:41" s="11" customFormat="1" ht="12.75">
      <c r="B409" s="15"/>
      <c r="C409" s="16">
        <f>IF(B409="x",COUNTIF($B$5:$B409,"x"),"")</f>
      </c>
      <c r="D409" s="17" t="s">
        <v>437</v>
      </c>
      <c r="E409" s="18">
        <v>39377</v>
      </c>
      <c r="F409" s="18">
        <f t="shared" si="132"/>
        <v>40108</v>
      </c>
      <c r="H409" s="11">
        <f t="shared" si="133"/>
      </c>
      <c r="I409" s="19">
        <f t="shared" si="134"/>
      </c>
      <c r="J409" s="11">
        <f t="shared" si="135"/>
      </c>
      <c r="L409" s="11">
        <f t="shared" si="136"/>
      </c>
      <c r="M409" s="11">
        <f t="shared" si="137"/>
      </c>
      <c r="N409" s="19">
        <f t="shared" si="138"/>
      </c>
      <c r="O409" s="19">
        <f t="shared" si="139"/>
      </c>
      <c r="P409" s="20">
        <f t="shared" si="140"/>
      </c>
      <c r="Q409" s="11">
        <f t="shared" si="149"/>
      </c>
      <c r="R409" s="21">
        <f t="shared" si="141"/>
      </c>
      <c r="S409" s="22">
        <f t="shared" si="142"/>
      </c>
      <c r="T409" s="21">
        <f t="shared" si="143"/>
      </c>
      <c r="U409" s="11">
        <f t="shared" si="144"/>
      </c>
      <c r="V409" s="11">
        <f t="shared" si="145"/>
      </c>
      <c r="W409" s="22">
        <f t="shared" si="146"/>
      </c>
      <c r="X409" s="22">
        <f t="shared" si="147"/>
      </c>
      <c r="Y409" s="21">
        <f t="shared" si="148"/>
      </c>
      <c r="AN409" s="19"/>
      <c r="AO409" s="19"/>
    </row>
    <row r="410" spans="2:41" s="11" customFormat="1" ht="12.75">
      <c r="B410" s="15"/>
      <c r="C410" s="16">
        <f>IF(B410="x",COUNTIF($B$5:$B410,"x"),"")</f>
      </c>
      <c r="D410" s="17" t="s">
        <v>438</v>
      </c>
      <c r="E410" s="18">
        <v>39197</v>
      </c>
      <c r="F410" s="18">
        <f t="shared" si="132"/>
        <v>39928</v>
      </c>
      <c r="H410" s="11">
        <f t="shared" si="133"/>
      </c>
      <c r="I410" s="19">
        <f t="shared" si="134"/>
      </c>
      <c r="J410" s="11">
        <f t="shared" si="135"/>
      </c>
      <c r="L410" s="11">
        <f t="shared" si="136"/>
      </c>
      <c r="M410" s="11">
        <f t="shared" si="137"/>
      </c>
      <c r="N410" s="19">
        <f t="shared" si="138"/>
      </c>
      <c r="O410" s="19">
        <f t="shared" si="139"/>
      </c>
      <c r="P410" s="20">
        <f t="shared" si="140"/>
      </c>
      <c r="Q410" s="11">
        <f t="shared" si="149"/>
      </c>
      <c r="R410" s="21">
        <f t="shared" si="141"/>
      </c>
      <c r="S410" s="22">
        <f t="shared" si="142"/>
      </c>
      <c r="T410" s="21">
        <f t="shared" si="143"/>
      </c>
      <c r="U410" s="11">
        <f t="shared" si="144"/>
      </c>
      <c r="V410" s="11">
        <f t="shared" si="145"/>
      </c>
      <c r="W410" s="22">
        <f t="shared" si="146"/>
      </c>
      <c r="X410" s="22">
        <f t="shared" si="147"/>
      </c>
      <c r="Y410" s="21">
        <f t="shared" si="148"/>
      </c>
      <c r="AN410" s="19"/>
      <c r="AO410" s="19"/>
    </row>
    <row r="411" spans="2:41" s="11" customFormat="1" ht="12.75">
      <c r="B411" s="15"/>
      <c r="C411" s="16">
        <f>IF(B411="x",COUNTIF($B$5:$B411,"x"),"")</f>
      </c>
      <c r="D411" s="17" t="s">
        <v>439</v>
      </c>
      <c r="E411" s="18">
        <v>39176</v>
      </c>
      <c r="F411" s="18">
        <f t="shared" si="132"/>
        <v>39907</v>
      </c>
      <c r="H411" s="11">
        <f t="shared" si="133"/>
      </c>
      <c r="I411" s="19">
        <f t="shared" si="134"/>
      </c>
      <c r="J411" s="11">
        <f t="shared" si="135"/>
      </c>
      <c r="L411" s="11">
        <f t="shared" si="136"/>
      </c>
      <c r="M411" s="11">
        <f t="shared" si="137"/>
      </c>
      <c r="N411" s="19">
        <f t="shared" si="138"/>
      </c>
      <c r="O411" s="19">
        <f t="shared" si="139"/>
      </c>
      <c r="P411" s="20">
        <f t="shared" si="140"/>
      </c>
      <c r="Q411" s="11">
        <f t="shared" si="149"/>
      </c>
      <c r="R411" s="21">
        <f t="shared" si="141"/>
      </c>
      <c r="S411" s="22">
        <f t="shared" si="142"/>
      </c>
      <c r="T411" s="21">
        <f t="shared" si="143"/>
      </c>
      <c r="U411" s="11">
        <f t="shared" si="144"/>
      </c>
      <c r="V411" s="11">
        <f t="shared" si="145"/>
      </c>
      <c r="W411" s="22">
        <f t="shared" si="146"/>
      </c>
      <c r="X411" s="22">
        <f t="shared" si="147"/>
      </c>
      <c r="Y411" s="21">
        <f t="shared" si="148"/>
      </c>
      <c r="AN411" s="19"/>
      <c r="AO411" s="19"/>
    </row>
    <row r="412" spans="2:41" s="11" customFormat="1" ht="12.75">
      <c r="B412" s="15"/>
      <c r="C412" s="16">
        <f>IF(B412="x",COUNTIF($B$5:$B412,"x"),"")</f>
      </c>
      <c r="D412" s="17" t="s">
        <v>440</v>
      </c>
      <c r="E412" s="18">
        <v>39290</v>
      </c>
      <c r="F412" s="18">
        <f t="shared" si="132"/>
        <v>40021</v>
      </c>
      <c r="H412" s="11">
        <f t="shared" si="133"/>
      </c>
      <c r="I412" s="19">
        <f t="shared" si="134"/>
      </c>
      <c r="J412" s="11">
        <f t="shared" si="135"/>
      </c>
      <c r="L412" s="11">
        <f t="shared" si="136"/>
      </c>
      <c r="M412" s="11">
        <f t="shared" si="137"/>
      </c>
      <c r="N412" s="19">
        <f t="shared" si="138"/>
      </c>
      <c r="O412" s="19">
        <f t="shared" si="139"/>
      </c>
      <c r="P412" s="20">
        <f t="shared" si="140"/>
      </c>
      <c r="Q412" s="11">
        <f t="shared" si="149"/>
      </c>
      <c r="R412" s="21">
        <f t="shared" si="141"/>
      </c>
      <c r="S412" s="22">
        <f t="shared" si="142"/>
      </c>
      <c r="T412" s="21">
        <f t="shared" si="143"/>
      </c>
      <c r="U412" s="11">
        <f t="shared" si="144"/>
      </c>
      <c r="V412" s="11">
        <f t="shared" si="145"/>
      </c>
      <c r="W412" s="22">
        <f t="shared" si="146"/>
      </c>
      <c r="X412" s="22">
        <f t="shared" si="147"/>
      </c>
      <c r="Y412" s="21">
        <f t="shared" si="148"/>
      </c>
      <c r="AN412" s="19"/>
      <c r="AO412" s="19"/>
    </row>
    <row r="413" spans="2:41" s="11" customFormat="1" ht="12.75">
      <c r="B413" s="15"/>
      <c r="C413" s="16">
        <f>IF(B413="x",COUNTIF($B$5:$B413,"x"),"")</f>
      </c>
      <c r="D413" s="17" t="s">
        <v>441</v>
      </c>
      <c r="E413" s="18">
        <v>39396</v>
      </c>
      <c r="F413" s="18">
        <f t="shared" si="132"/>
        <v>40127</v>
      </c>
      <c r="H413" s="11">
        <f t="shared" si="133"/>
      </c>
      <c r="I413" s="19">
        <f t="shared" si="134"/>
      </c>
      <c r="J413" s="11">
        <f t="shared" si="135"/>
      </c>
      <c r="L413" s="11">
        <f t="shared" si="136"/>
      </c>
      <c r="M413" s="11">
        <f t="shared" si="137"/>
      </c>
      <c r="N413" s="19">
        <f t="shared" si="138"/>
      </c>
      <c r="O413" s="19">
        <f t="shared" si="139"/>
      </c>
      <c r="P413" s="20">
        <f t="shared" si="140"/>
      </c>
      <c r="Q413" s="11">
        <f t="shared" si="149"/>
      </c>
      <c r="R413" s="21">
        <f t="shared" si="141"/>
      </c>
      <c r="S413" s="22">
        <f t="shared" si="142"/>
      </c>
      <c r="T413" s="21">
        <f t="shared" si="143"/>
      </c>
      <c r="U413" s="11">
        <f t="shared" si="144"/>
      </c>
      <c r="V413" s="11">
        <f t="shared" si="145"/>
      </c>
      <c r="W413" s="22">
        <f t="shared" si="146"/>
      </c>
      <c r="X413" s="22">
        <f t="shared" si="147"/>
      </c>
      <c r="Y413" s="21">
        <f t="shared" si="148"/>
      </c>
      <c r="AN413" s="19"/>
      <c r="AO413" s="19"/>
    </row>
    <row r="414" spans="2:41" s="11" customFormat="1" ht="12.75">
      <c r="B414" s="15"/>
      <c r="C414" s="16">
        <f>IF(B414="x",COUNTIF($B$5:$B414,"x"),"")</f>
      </c>
      <c r="D414" s="17" t="s">
        <v>442</v>
      </c>
      <c r="E414" s="18">
        <v>39396</v>
      </c>
      <c r="F414" s="18">
        <f t="shared" si="132"/>
        <v>40127</v>
      </c>
      <c r="H414" s="11">
        <f t="shared" si="133"/>
      </c>
      <c r="I414" s="19">
        <f t="shared" si="134"/>
      </c>
      <c r="J414" s="11">
        <f t="shared" si="135"/>
      </c>
      <c r="L414" s="11">
        <f t="shared" si="136"/>
      </c>
      <c r="M414" s="11">
        <f t="shared" si="137"/>
      </c>
      <c r="N414" s="19">
        <f t="shared" si="138"/>
      </c>
      <c r="O414" s="19">
        <f t="shared" si="139"/>
      </c>
      <c r="P414" s="20">
        <f t="shared" si="140"/>
      </c>
      <c r="Q414" s="11">
        <f t="shared" si="149"/>
      </c>
      <c r="R414" s="21">
        <f t="shared" si="141"/>
      </c>
      <c r="S414" s="22">
        <f t="shared" si="142"/>
      </c>
      <c r="T414" s="21">
        <f t="shared" si="143"/>
      </c>
      <c r="U414" s="11">
        <f t="shared" si="144"/>
      </c>
      <c r="V414" s="11">
        <f t="shared" si="145"/>
      </c>
      <c r="W414" s="22">
        <f t="shared" si="146"/>
      </c>
      <c r="X414" s="22">
        <f t="shared" si="147"/>
      </c>
      <c r="Y414" s="21">
        <f t="shared" si="148"/>
      </c>
      <c r="AN414" s="19"/>
      <c r="AO414" s="19"/>
    </row>
    <row r="415" spans="2:41" s="11" customFormat="1" ht="12.75">
      <c r="B415" s="15"/>
      <c r="C415" s="16">
        <f>IF(B415="x",COUNTIF($B$5:$B415,"x"),"")</f>
      </c>
      <c r="D415" s="17" t="s">
        <v>443</v>
      </c>
      <c r="E415" s="18">
        <v>39155</v>
      </c>
      <c r="F415" s="18">
        <f t="shared" si="132"/>
        <v>39886</v>
      </c>
      <c r="H415" s="11">
        <f t="shared" si="133"/>
      </c>
      <c r="I415" s="19">
        <f t="shared" si="134"/>
      </c>
      <c r="J415" s="11">
        <f t="shared" si="135"/>
      </c>
      <c r="L415" s="11">
        <f t="shared" si="136"/>
      </c>
      <c r="M415" s="11">
        <f t="shared" si="137"/>
      </c>
      <c r="N415" s="19">
        <f t="shared" si="138"/>
      </c>
      <c r="O415" s="19">
        <f t="shared" si="139"/>
      </c>
      <c r="P415" s="20">
        <f t="shared" si="140"/>
      </c>
      <c r="Q415" s="11">
        <f t="shared" si="149"/>
      </c>
      <c r="R415" s="21">
        <f t="shared" si="141"/>
      </c>
      <c r="S415" s="22">
        <f t="shared" si="142"/>
      </c>
      <c r="T415" s="21">
        <f t="shared" si="143"/>
      </c>
      <c r="U415" s="11">
        <f t="shared" si="144"/>
      </c>
      <c r="V415" s="11">
        <f t="shared" si="145"/>
      </c>
      <c r="W415" s="22">
        <f t="shared" si="146"/>
      </c>
      <c r="X415" s="22">
        <f t="shared" si="147"/>
      </c>
      <c r="Y415" s="21">
        <f t="shared" si="148"/>
      </c>
      <c r="AN415" s="19"/>
      <c r="AO415" s="19"/>
    </row>
    <row r="416" spans="2:41" s="11" customFormat="1" ht="12.75">
      <c r="B416" s="15"/>
      <c r="C416" s="16">
        <f>IF(B416="x",COUNTIF($B$5:$B416,"x"),"")</f>
      </c>
      <c r="D416" s="17" t="s">
        <v>444</v>
      </c>
      <c r="E416" s="18">
        <v>39137</v>
      </c>
      <c r="F416" s="18">
        <f t="shared" si="132"/>
        <v>39868</v>
      </c>
      <c r="H416" s="11">
        <f t="shared" si="133"/>
      </c>
      <c r="I416" s="19">
        <f t="shared" si="134"/>
      </c>
      <c r="J416" s="11">
        <f t="shared" si="135"/>
      </c>
      <c r="L416" s="11">
        <f t="shared" si="136"/>
      </c>
      <c r="M416" s="11">
        <f t="shared" si="137"/>
      </c>
      <c r="N416" s="19">
        <f t="shared" si="138"/>
      </c>
      <c r="O416" s="19">
        <f t="shared" si="139"/>
      </c>
      <c r="P416" s="20">
        <f t="shared" si="140"/>
      </c>
      <c r="Q416" s="11">
        <f t="shared" si="149"/>
      </c>
      <c r="R416" s="21">
        <f t="shared" si="141"/>
      </c>
      <c r="S416" s="22">
        <f t="shared" si="142"/>
      </c>
      <c r="T416" s="21">
        <f t="shared" si="143"/>
      </c>
      <c r="U416" s="11">
        <f t="shared" si="144"/>
      </c>
      <c r="V416" s="11">
        <f t="shared" si="145"/>
      </c>
      <c r="W416" s="22">
        <f t="shared" si="146"/>
      </c>
      <c r="X416" s="22">
        <f t="shared" si="147"/>
      </c>
      <c r="Y416" s="21">
        <f t="shared" si="148"/>
      </c>
      <c r="AN416" s="19"/>
      <c r="AO416" s="19"/>
    </row>
    <row r="417" spans="2:41" s="11" customFormat="1" ht="12.75">
      <c r="B417" s="15"/>
      <c r="C417" s="16">
        <f>IF(B417="x",COUNTIF($B$5:$B417,"x"),"")</f>
      </c>
      <c r="D417" s="17" t="s">
        <v>445</v>
      </c>
      <c r="E417" s="18">
        <v>39346</v>
      </c>
      <c r="F417" s="18">
        <f t="shared" si="132"/>
        <v>40077</v>
      </c>
      <c r="H417" s="11">
        <f t="shared" si="133"/>
      </c>
      <c r="I417" s="19">
        <f t="shared" si="134"/>
      </c>
      <c r="J417" s="11">
        <f t="shared" si="135"/>
      </c>
      <c r="L417" s="11">
        <f t="shared" si="136"/>
      </c>
      <c r="M417" s="11">
        <f t="shared" si="137"/>
      </c>
      <c r="N417" s="19">
        <f t="shared" si="138"/>
      </c>
      <c r="O417" s="19">
        <f t="shared" si="139"/>
      </c>
      <c r="P417" s="20">
        <f t="shared" si="140"/>
      </c>
      <c r="Q417" s="11">
        <f t="shared" si="149"/>
      </c>
      <c r="R417" s="21">
        <f t="shared" si="141"/>
      </c>
      <c r="S417" s="22">
        <f t="shared" si="142"/>
      </c>
      <c r="T417" s="21">
        <f t="shared" si="143"/>
      </c>
      <c r="U417" s="11">
        <f t="shared" si="144"/>
      </c>
      <c r="V417" s="11">
        <f t="shared" si="145"/>
      </c>
      <c r="W417" s="22">
        <f t="shared" si="146"/>
      </c>
      <c r="X417" s="22">
        <f t="shared" si="147"/>
      </c>
      <c r="Y417" s="21">
        <f t="shared" si="148"/>
      </c>
      <c r="AN417" s="19"/>
      <c r="AO417" s="19"/>
    </row>
    <row r="418" spans="2:41" s="11" customFormat="1" ht="12.75">
      <c r="B418" s="15"/>
      <c r="C418" s="16">
        <f>IF(B418="x",COUNTIF($B$5:$B418,"x"),"")</f>
      </c>
      <c r="D418" s="17" t="s">
        <v>446</v>
      </c>
      <c r="E418" s="18">
        <v>39137</v>
      </c>
      <c r="F418" s="18">
        <f t="shared" si="132"/>
        <v>39868</v>
      </c>
      <c r="H418" s="11">
        <f t="shared" si="133"/>
      </c>
      <c r="I418" s="19">
        <f t="shared" si="134"/>
      </c>
      <c r="J418" s="11">
        <f t="shared" si="135"/>
      </c>
      <c r="L418" s="11">
        <f t="shared" si="136"/>
      </c>
      <c r="M418" s="11">
        <f t="shared" si="137"/>
      </c>
      <c r="N418" s="19">
        <f t="shared" si="138"/>
      </c>
      <c r="O418" s="19">
        <f t="shared" si="139"/>
      </c>
      <c r="P418" s="20">
        <f t="shared" si="140"/>
      </c>
      <c r="Q418" s="11">
        <f t="shared" si="149"/>
      </c>
      <c r="R418" s="21">
        <f t="shared" si="141"/>
      </c>
      <c r="S418" s="22">
        <f t="shared" si="142"/>
      </c>
      <c r="T418" s="21">
        <f t="shared" si="143"/>
      </c>
      <c r="U418" s="11">
        <f t="shared" si="144"/>
      </c>
      <c r="V418" s="11">
        <f t="shared" si="145"/>
      </c>
      <c r="W418" s="22">
        <f t="shared" si="146"/>
      </c>
      <c r="X418" s="22">
        <f t="shared" si="147"/>
      </c>
      <c r="Y418" s="21">
        <f t="shared" si="148"/>
      </c>
      <c r="AN418" s="19"/>
      <c r="AO418" s="19"/>
    </row>
    <row r="419" spans="2:41" s="11" customFormat="1" ht="12.75">
      <c r="B419" s="15"/>
      <c r="C419" s="16">
        <f>IF(B419="x",COUNTIF($B$5:$B419,"x"),"")</f>
      </c>
      <c r="D419" s="17" t="s">
        <v>447</v>
      </c>
      <c r="E419" s="18">
        <v>39155</v>
      </c>
      <c r="F419" s="18">
        <f t="shared" si="132"/>
        <v>39886</v>
      </c>
      <c r="H419" s="11">
        <f t="shared" si="133"/>
      </c>
      <c r="I419" s="19">
        <f t="shared" si="134"/>
      </c>
      <c r="J419" s="11">
        <f t="shared" si="135"/>
      </c>
      <c r="L419" s="11">
        <f t="shared" si="136"/>
      </c>
      <c r="M419" s="11">
        <f t="shared" si="137"/>
      </c>
      <c r="N419" s="19">
        <f t="shared" si="138"/>
      </c>
      <c r="O419" s="19">
        <f t="shared" si="139"/>
      </c>
      <c r="P419" s="20">
        <f t="shared" si="140"/>
      </c>
      <c r="Q419" s="11">
        <f t="shared" si="149"/>
      </c>
      <c r="R419" s="21">
        <f t="shared" si="141"/>
      </c>
      <c r="S419" s="22">
        <f t="shared" si="142"/>
      </c>
      <c r="T419" s="21">
        <f t="shared" si="143"/>
      </c>
      <c r="U419" s="11">
        <f t="shared" si="144"/>
      </c>
      <c r="V419" s="11">
        <f t="shared" si="145"/>
      </c>
      <c r="W419" s="22">
        <f t="shared" si="146"/>
      </c>
      <c r="X419" s="22">
        <f t="shared" si="147"/>
      </c>
      <c r="Y419" s="21">
        <f t="shared" si="148"/>
      </c>
      <c r="AN419" s="19"/>
      <c r="AO419" s="19"/>
    </row>
    <row r="420" spans="2:41" s="11" customFormat="1" ht="12.75">
      <c r="B420" s="15"/>
      <c r="C420" s="16">
        <f>IF(B420="x",COUNTIF($B$5:$B420,"x"),"")</f>
      </c>
      <c r="D420" s="17" t="s">
        <v>448</v>
      </c>
      <c r="E420" s="18">
        <v>39347</v>
      </c>
      <c r="F420" s="18">
        <f t="shared" si="132"/>
        <v>40078</v>
      </c>
      <c r="H420" s="11">
        <f t="shared" si="133"/>
      </c>
      <c r="I420" s="19">
        <f t="shared" si="134"/>
      </c>
      <c r="J420" s="11">
        <f t="shared" si="135"/>
      </c>
      <c r="L420" s="11">
        <f t="shared" si="136"/>
      </c>
      <c r="M420" s="11">
        <f t="shared" si="137"/>
      </c>
      <c r="N420" s="19">
        <f t="shared" si="138"/>
      </c>
      <c r="O420" s="19">
        <f t="shared" si="139"/>
      </c>
      <c r="P420" s="20">
        <f t="shared" si="140"/>
      </c>
      <c r="Q420" s="11">
        <f t="shared" si="149"/>
      </c>
      <c r="R420" s="21">
        <f t="shared" si="141"/>
      </c>
      <c r="S420" s="22">
        <f t="shared" si="142"/>
      </c>
      <c r="T420" s="21">
        <f t="shared" si="143"/>
      </c>
      <c r="U420" s="11">
        <f t="shared" si="144"/>
      </c>
      <c r="V420" s="11">
        <f t="shared" si="145"/>
      </c>
      <c r="W420" s="22">
        <f t="shared" si="146"/>
      </c>
      <c r="X420" s="22">
        <f t="shared" si="147"/>
      </c>
      <c r="Y420" s="21">
        <f t="shared" si="148"/>
      </c>
      <c r="AN420" s="19"/>
      <c r="AO420" s="19"/>
    </row>
    <row r="421" spans="2:41" s="11" customFormat="1" ht="12.75">
      <c r="B421" s="15"/>
      <c r="C421" s="16">
        <f>IF(B421="x",COUNTIF($B$5:$B421,"x"),"")</f>
      </c>
      <c r="D421" s="17" t="s">
        <v>449</v>
      </c>
      <c r="E421" s="18">
        <v>39114</v>
      </c>
      <c r="F421" s="18">
        <f t="shared" si="132"/>
        <v>39845</v>
      </c>
      <c r="H421" s="11">
        <f t="shared" si="133"/>
      </c>
      <c r="I421" s="19">
        <f t="shared" si="134"/>
      </c>
      <c r="J421" s="11">
        <f t="shared" si="135"/>
      </c>
      <c r="L421" s="11">
        <f t="shared" si="136"/>
      </c>
      <c r="M421" s="11">
        <f t="shared" si="137"/>
      </c>
      <c r="N421" s="19">
        <f t="shared" si="138"/>
      </c>
      <c r="O421" s="19">
        <f t="shared" si="139"/>
      </c>
      <c r="P421" s="20">
        <f t="shared" si="140"/>
      </c>
      <c r="Q421" s="11">
        <f t="shared" si="149"/>
      </c>
      <c r="R421" s="21">
        <f t="shared" si="141"/>
      </c>
      <c r="S421" s="22">
        <f t="shared" si="142"/>
      </c>
      <c r="T421" s="21">
        <f t="shared" si="143"/>
      </c>
      <c r="U421" s="11">
        <f t="shared" si="144"/>
      </c>
      <c r="V421" s="11">
        <f t="shared" si="145"/>
      </c>
      <c r="W421" s="22">
        <f t="shared" si="146"/>
      </c>
      <c r="X421" s="22">
        <f t="shared" si="147"/>
      </c>
      <c r="Y421" s="21">
        <f t="shared" si="148"/>
      </c>
      <c r="AN421" s="19"/>
      <c r="AO421" s="19"/>
    </row>
    <row r="422" spans="2:41" s="11" customFormat="1" ht="12.75">
      <c r="B422" s="15"/>
      <c r="C422" s="16">
        <f>IF(B422="x",COUNTIF($B$5:$B422,"x"),"")</f>
      </c>
      <c r="D422" s="17" t="s">
        <v>450</v>
      </c>
      <c r="E422" s="18">
        <v>39114</v>
      </c>
      <c r="F422" s="18">
        <f t="shared" si="132"/>
        <v>39845</v>
      </c>
      <c r="H422" s="11">
        <f t="shared" si="133"/>
      </c>
      <c r="I422" s="19">
        <f t="shared" si="134"/>
      </c>
      <c r="J422" s="11">
        <f t="shared" si="135"/>
      </c>
      <c r="L422" s="11">
        <f t="shared" si="136"/>
      </c>
      <c r="M422" s="11">
        <f t="shared" si="137"/>
      </c>
      <c r="N422" s="19">
        <f t="shared" si="138"/>
      </c>
      <c r="O422" s="19">
        <f t="shared" si="139"/>
      </c>
      <c r="P422" s="20">
        <f t="shared" si="140"/>
      </c>
      <c r="Q422" s="11">
        <f t="shared" si="149"/>
      </c>
      <c r="R422" s="21">
        <f t="shared" si="141"/>
      </c>
      <c r="S422" s="22">
        <f t="shared" si="142"/>
      </c>
      <c r="T422" s="21">
        <f t="shared" si="143"/>
      </c>
      <c r="U422" s="11">
        <f t="shared" si="144"/>
      </c>
      <c r="V422" s="11">
        <f t="shared" si="145"/>
      </c>
      <c r="W422" s="22">
        <f t="shared" si="146"/>
      </c>
      <c r="X422" s="22">
        <f t="shared" si="147"/>
      </c>
      <c r="Y422" s="21">
        <f t="shared" si="148"/>
      </c>
      <c r="AN422" s="19"/>
      <c r="AO422" s="19"/>
    </row>
    <row r="423" spans="2:41" s="11" customFormat="1" ht="12.75">
      <c r="B423" s="15"/>
      <c r="C423" s="16">
        <f>IF(B423="x",COUNTIF($B$5:$B423,"x"),"")</f>
      </c>
      <c r="D423" s="17" t="s">
        <v>451</v>
      </c>
      <c r="E423" s="18">
        <v>39088</v>
      </c>
      <c r="F423" s="18">
        <f t="shared" si="132"/>
        <v>39819</v>
      </c>
      <c r="H423" s="11">
        <f t="shared" si="133"/>
      </c>
      <c r="I423" s="19">
        <f t="shared" si="134"/>
      </c>
      <c r="J423" s="11">
        <f t="shared" si="135"/>
      </c>
      <c r="L423" s="11">
        <f t="shared" si="136"/>
      </c>
      <c r="M423" s="11">
        <f t="shared" si="137"/>
      </c>
      <c r="N423" s="19">
        <f t="shared" si="138"/>
      </c>
      <c r="O423" s="19">
        <f t="shared" si="139"/>
      </c>
      <c r="P423" s="20">
        <f t="shared" si="140"/>
      </c>
      <c r="Q423" s="11">
        <f t="shared" si="149"/>
      </c>
      <c r="R423" s="21">
        <f t="shared" si="141"/>
      </c>
      <c r="S423" s="22">
        <f t="shared" si="142"/>
      </c>
      <c r="T423" s="21">
        <f t="shared" si="143"/>
      </c>
      <c r="U423" s="11">
        <f t="shared" si="144"/>
      </c>
      <c r="V423" s="11">
        <f t="shared" si="145"/>
      </c>
      <c r="W423" s="22">
        <f t="shared" si="146"/>
      </c>
      <c r="X423" s="22">
        <f t="shared" si="147"/>
      </c>
      <c r="Y423" s="21">
        <f t="shared" si="148"/>
      </c>
      <c r="AN423" s="19"/>
      <c r="AO423" s="19"/>
    </row>
    <row r="424" spans="2:41" s="11" customFormat="1" ht="12.75">
      <c r="B424" s="15"/>
      <c r="C424" s="16">
        <f>IF(B424="x",COUNTIF($B$5:$B424,"x"),"")</f>
      </c>
      <c r="D424" s="17" t="s">
        <v>452</v>
      </c>
      <c r="E424" s="18">
        <v>39354</v>
      </c>
      <c r="F424" s="18">
        <f t="shared" si="132"/>
        <v>40085</v>
      </c>
      <c r="H424" s="11">
        <f t="shared" si="133"/>
      </c>
      <c r="I424" s="19">
        <f t="shared" si="134"/>
      </c>
      <c r="J424" s="11">
        <f t="shared" si="135"/>
      </c>
      <c r="L424" s="11">
        <f t="shared" si="136"/>
      </c>
      <c r="M424" s="11">
        <f t="shared" si="137"/>
      </c>
      <c r="N424" s="19">
        <f t="shared" si="138"/>
      </c>
      <c r="O424" s="19">
        <f t="shared" si="139"/>
      </c>
      <c r="P424" s="20">
        <f t="shared" si="140"/>
      </c>
      <c r="Q424" s="11">
        <f t="shared" si="149"/>
      </c>
      <c r="R424" s="21">
        <f t="shared" si="141"/>
      </c>
      <c r="S424" s="22">
        <f t="shared" si="142"/>
      </c>
      <c r="T424" s="21">
        <f t="shared" si="143"/>
      </c>
      <c r="U424" s="11">
        <f t="shared" si="144"/>
      </c>
      <c r="V424" s="11">
        <f t="shared" si="145"/>
      </c>
      <c r="W424" s="22">
        <f t="shared" si="146"/>
      </c>
      <c r="X424" s="22">
        <f t="shared" si="147"/>
      </c>
      <c r="Y424" s="21">
        <f t="shared" si="148"/>
      </c>
      <c r="AN424" s="19"/>
      <c r="AO424" s="19"/>
    </row>
    <row r="425" spans="2:41" s="11" customFormat="1" ht="12.75">
      <c r="B425" s="15"/>
      <c r="C425" s="16">
        <f>IF(B425="x",COUNTIF($B$5:$B425,"x"),"")</f>
      </c>
      <c r="D425" s="17" t="s">
        <v>453</v>
      </c>
      <c r="E425" s="18">
        <v>39354</v>
      </c>
      <c r="F425" s="18">
        <f t="shared" si="132"/>
        <v>40085</v>
      </c>
      <c r="H425" s="11">
        <f t="shared" si="133"/>
      </c>
      <c r="I425" s="19">
        <f t="shared" si="134"/>
      </c>
      <c r="J425" s="11">
        <f t="shared" si="135"/>
      </c>
      <c r="L425" s="11">
        <f t="shared" si="136"/>
      </c>
      <c r="M425" s="11">
        <f t="shared" si="137"/>
      </c>
      <c r="N425" s="19">
        <f t="shared" si="138"/>
      </c>
      <c r="O425" s="19">
        <f t="shared" si="139"/>
      </c>
      <c r="P425" s="20">
        <f t="shared" si="140"/>
      </c>
      <c r="Q425" s="11">
        <f t="shared" si="149"/>
      </c>
      <c r="R425" s="21">
        <f t="shared" si="141"/>
      </c>
      <c r="S425" s="22">
        <f t="shared" si="142"/>
      </c>
      <c r="T425" s="21">
        <f t="shared" si="143"/>
      </c>
      <c r="U425" s="11">
        <f t="shared" si="144"/>
      </c>
      <c r="V425" s="11">
        <f t="shared" si="145"/>
      </c>
      <c r="W425" s="22">
        <f t="shared" si="146"/>
      </c>
      <c r="X425" s="22">
        <f t="shared" si="147"/>
      </c>
      <c r="Y425" s="21">
        <f t="shared" si="148"/>
      </c>
      <c r="AN425" s="19"/>
      <c r="AO425" s="19"/>
    </row>
    <row r="426" spans="2:41" s="11" customFormat="1" ht="12.75">
      <c r="B426" s="15"/>
      <c r="C426" s="16">
        <f>IF(B426="x",COUNTIF($B$5:$B426,"x"),"")</f>
      </c>
      <c r="D426" s="17" t="s">
        <v>454</v>
      </c>
      <c r="E426" s="18">
        <v>39264</v>
      </c>
      <c r="F426" s="18">
        <f t="shared" si="132"/>
        <v>39995</v>
      </c>
      <c r="H426" s="11">
        <f t="shared" si="133"/>
      </c>
      <c r="I426" s="19">
        <f t="shared" si="134"/>
      </c>
      <c r="J426" s="11">
        <f t="shared" si="135"/>
      </c>
      <c r="L426" s="11">
        <f t="shared" si="136"/>
      </c>
      <c r="M426" s="11">
        <f t="shared" si="137"/>
      </c>
      <c r="N426" s="19">
        <f t="shared" si="138"/>
      </c>
      <c r="O426" s="19">
        <f t="shared" si="139"/>
      </c>
      <c r="P426" s="20">
        <f t="shared" si="140"/>
      </c>
      <c r="Q426" s="11">
        <f t="shared" si="149"/>
      </c>
      <c r="R426" s="21">
        <f t="shared" si="141"/>
      </c>
      <c r="S426" s="22">
        <f t="shared" si="142"/>
      </c>
      <c r="T426" s="21">
        <f t="shared" si="143"/>
      </c>
      <c r="U426" s="11">
        <f t="shared" si="144"/>
      </c>
      <c r="V426" s="11">
        <f t="shared" si="145"/>
      </c>
      <c r="W426" s="22">
        <f t="shared" si="146"/>
      </c>
      <c r="X426" s="22">
        <f t="shared" si="147"/>
      </c>
      <c r="Y426" s="21">
        <f t="shared" si="148"/>
      </c>
      <c r="AN426" s="19"/>
      <c r="AO426" s="19"/>
    </row>
    <row r="427" spans="2:41" s="11" customFormat="1" ht="12.75">
      <c r="B427" s="15"/>
      <c r="C427" s="16">
        <f>IF(B427="x",COUNTIF($B$5:$B427,"x"),"")</f>
      </c>
      <c r="D427" s="17" t="s">
        <v>455</v>
      </c>
      <c r="E427" s="18">
        <v>39404</v>
      </c>
      <c r="F427" s="18">
        <f t="shared" si="132"/>
        <v>40135</v>
      </c>
      <c r="H427" s="11">
        <f t="shared" si="133"/>
      </c>
      <c r="I427" s="19">
        <f t="shared" si="134"/>
      </c>
      <c r="J427" s="11">
        <f t="shared" si="135"/>
      </c>
      <c r="L427" s="11">
        <f t="shared" si="136"/>
      </c>
      <c r="M427" s="11">
        <f t="shared" si="137"/>
      </c>
      <c r="N427" s="19">
        <f t="shared" si="138"/>
      </c>
      <c r="O427" s="19">
        <f t="shared" si="139"/>
      </c>
      <c r="P427" s="20">
        <f t="shared" si="140"/>
      </c>
      <c r="Q427" s="11">
        <f t="shared" si="149"/>
      </c>
      <c r="R427" s="21">
        <f t="shared" si="141"/>
      </c>
      <c r="S427" s="22">
        <f t="shared" si="142"/>
      </c>
      <c r="T427" s="21">
        <f t="shared" si="143"/>
      </c>
      <c r="U427" s="11">
        <f t="shared" si="144"/>
      </c>
      <c r="V427" s="11">
        <f t="shared" si="145"/>
      </c>
      <c r="W427" s="22">
        <f t="shared" si="146"/>
      </c>
      <c r="X427" s="22">
        <f t="shared" si="147"/>
      </c>
      <c r="Y427" s="21">
        <f t="shared" si="148"/>
      </c>
      <c r="AN427" s="19"/>
      <c r="AO427" s="19"/>
    </row>
    <row r="428" spans="2:41" s="11" customFormat="1" ht="12.75">
      <c r="B428" s="15"/>
      <c r="C428" s="16">
        <f>IF(B428="x",COUNTIF($B$5:$B428,"x"),"")</f>
      </c>
      <c r="D428" s="17" t="s">
        <v>456</v>
      </c>
      <c r="E428" s="18">
        <v>39206</v>
      </c>
      <c r="F428" s="18">
        <f t="shared" si="132"/>
        <v>39937</v>
      </c>
      <c r="H428" s="11">
        <f t="shared" si="133"/>
      </c>
      <c r="I428" s="19">
        <f t="shared" si="134"/>
      </c>
      <c r="J428" s="11">
        <f t="shared" si="135"/>
      </c>
      <c r="L428" s="11">
        <f t="shared" si="136"/>
      </c>
      <c r="M428" s="11">
        <f t="shared" si="137"/>
      </c>
      <c r="N428" s="19">
        <f t="shared" si="138"/>
      </c>
      <c r="O428" s="19">
        <f t="shared" si="139"/>
      </c>
      <c r="P428" s="20">
        <f t="shared" si="140"/>
      </c>
      <c r="Q428" s="11">
        <f t="shared" si="149"/>
      </c>
      <c r="R428" s="21">
        <f t="shared" si="141"/>
      </c>
      <c r="S428" s="22">
        <f t="shared" si="142"/>
      </c>
      <c r="T428" s="21">
        <f t="shared" si="143"/>
      </c>
      <c r="U428" s="11">
        <f t="shared" si="144"/>
      </c>
      <c r="V428" s="11">
        <f t="shared" si="145"/>
      </c>
      <c r="W428" s="22">
        <f t="shared" si="146"/>
      </c>
      <c r="X428" s="22">
        <f t="shared" si="147"/>
      </c>
      <c r="Y428" s="21">
        <f t="shared" si="148"/>
      </c>
      <c r="AN428" s="19"/>
      <c r="AO428" s="19"/>
    </row>
    <row r="429" spans="2:41" s="11" customFormat="1" ht="12.75">
      <c r="B429" s="15"/>
      <c r="C429" s="16">
        <f>IF(B429="x",COUNTIF($B$5:$B429,"x"),"")</f>
      </c>
      <c r="D429" s="17" t="s">
        <v>457</v>
      </c>
      <c r="E429" s="18">
        <v>39206</v>
      </c>
      <c r="F429" s="18">
        <f t="shared" si="132"/>
        <v>39937</v>
      </c>
      <c r="H429" s="11">
        <f t="shared" si="133"/>
      </c>
      <c r="I429" s="19">
        <f t="shared" si="134"/>
      </c>
      <c r="J429" s="11">
        <f t="shared" si="135"/>
      </c>
      <c r="L429" s="11">
        <f t="shared" si="136"/>
      </c>
      <c r="M429" s="11">
        <f t="shared" si="137"/>
      </c>
      <c r="N429" s="19">
        <f t="shared" si="138"/>
      </c>
      <c r="O429" s="19">
        <f t="shared" si="139"/>
      </c>
      <c r="P429" s="20">
        <f t="shared" si="140"/>
      </c>
      <c r="Q429" s="11">
        <f t="shared" si="149"/>
      </c>
      <c r="R429" s="21">
        <f t="shared" si="141"/>
      </c>
      <c r="S429" s="22">
        <f t="shared" si="142"/>
      </c>
      <c r="T429" s="21">
        <f t="shared" si="143"/>
      </c>
      <c r="U429" s="11">
        <f t="shared" si="144"/>
      </c>
      <c r="V429" s="11">
        <f t="shared" si="145"/>
      </c>
      <c r="W429" s="22">
        <f t="shared" si="146"/>
      </c>
      <c r="X429" s="22">
        <f t="shared" si="147"/>
      </c>
      <c r="Y429" s="21">
        <f t="shared" si="148"/>
      </c>
      <c r="AN429" s="19"/>
      <c r="AO429" s="19"/>
    </row>
    <row r="430" spans="2:41" s="11" customFormat="1" ht="12.75">
      <c r="B430" s="15"/>
      <c r="C430" s="16">
        <f>IF(B430="x",COUNTIF($B$5:$B430,"x"),"")</f>
      </c>
      <c r="D430" s="17" t="s">
        <v>458</v>
      </c>
      <c r="E430" s="18">
        <v>39169</v>
      </c>
      <c r="F430" s="18">
        <f t="shared" si="132"/>
        <v>39900</v>
      </c>
      <c r="H430" s="11">
        <f t="shared" si="133"/>
      </c>
      <c r="I430" s="19">
        <f t="shared" si="134"/>
      </c>
      <c r="J430" s="11">
        <f t="shared" si="135"/>
      </c>
      <c r="L430" s="11">
        <f t="shared" si="136"/>
      </c>
      <c r="M430" s="11">
        <f t="shared" si="137"/>
      </c>
      <c r="N430" s="19">
        <f t="shared" si="138"/>
      </c>
      <c r="O430" s="19">
        <f t="shared" si="139"/>
      </c>
      <c r="P430" s="20">
        <f t="shared" si="140"/>
      </c>
      <c r="Q430" s="11">
        <f t="shared" si="149"/>
      </c>
      <c r="R430" s="21">
        <f t="shared" si="141"/>
      </c>
      <c r="S430" s="22">
        <f t="shared" si="142"/>
      </c>
      <c r="T430" s="21">
        <f t="shared" si="143"/>
      </c>
      <c r="U430" s="11">
        <f t="shared" si="144"/>
      </c>
      <c r="V430" s="11">
        <f t="shared" si="145"/>
      </c>
      <c r="W430" s="22">
        <f t="shared" si="146"/>
      </c>
      <c r="X430" s="22">
        <f t="shared" si="147"/>
      </c>
      <c r="Y430" s="21">
        <f t="shared" si="148"/>
      </c>
      <c r="AN430" s="19"/>
      <c r="AO430" s="19"/>
    </row>
    <row r="431" spans="2:41" s="11" customFormat="1" ht="12.75">
      <c r="B431" s="15"/>
      <c r="C431" s="16">
        <f>IF(B431="x",COUNTIF($B$5:$B431,"x"),"")</f>
      </c>
      <c r="D431" s="17" t="s">
        <v>459</v>
      </c>
      <c r="E431" s="18">
        <v>39347</v>
      </c>
      <c r="F431" s="18">
        <f t="shared" si="132"/>
        <v>40078</v>
      </c>
      <c r="H431" s="11">
        <f t="shared" si="133"/>
      </c>
      <c r="I431" s="19">
        <f t="shared" si="134"/>
      </c>
      <c r="J431" s="11">
        <f t="shared" si="135"/>
      </c>
      <c r="L431" s="11">
        <f t="shared" si="136"/>
      </c>
      <c r="M431" s="11">
        <f t="shared" si="137"/>
      </c>
      <c r="N431" s="19">
        <f t="shared" si="138"/>
      </c>
      <c r="O431" s="19">
        <f t="shared" si="139"/>
      </c>
      <c r="P431" s="20">
        <f t="shared" si="140"/>
      </c>
      <c r="Q431" s="11">
        <f t="shared" si="149"/>
      </c>
      <c r="R431" s="21">
        <f t="shared" si="141"/>
      </c>
      <c r="S431" s="22">
        <f t="shared" si="142"/>
      </c>
      <c r="T431" s="21">
        <f t="shared" si="143"/>
      </c>
      <c r="U431" s="11">
        <f t="shared" si="144"/>
      </c>
      <c r="V431" s="11">
        <f t="shared" si="145"/>
      </c>
      <c r="W431" s="22">
        <f t="shared" si="146"/>
      </c>
      <c r="X431" s="22">
        <f t="shared" si="147"/>
      </c>
      <c r="Y431" s="21">
        <f t="shared" si="148"/>
      </c>
      <c r="AN431" s="19"/>
      <c r="AO431" s="19"/>
    </row>
    <row r="432" spans="2:41" s="11" customFormat="1" ht="12.75">
      <c r="B432" s="15"/>
      <c r="C432" s="16">
        <f>IF(B432="x",COUNTIF($B$5:$B432,"x"),"")</f>
      </c>
      <c r="D432" s="17" t="s">
        <v>460</v>
      </c>
      <c r="E432" s="18">
        <v>39436</v>
      </c>
      <c r="F432" s="18">
        <f t="shared" si="132"/>
        <v>40167</v>
      </c>
      <c r="H432" s="11">
        <f t="shared" si="133"/>
      </c>
      <c r="I432" s="19">
        <f t="shared" si="134"/>
      </c>
      <c r="J432" s="11">
        <f t="shared" si="135"/>
      </c>
      <c r="L432" s="11">
        <f t="shared" si="136"/>
      </c>
      <c r="M432" s="11">
        <f t="shared" si="137"/>
      </c>
      <c r="N432" s="19">
        <f t="shared" si="138"/>
      </c>
      <c r="O432" s="19">
        <f t="shared" si="139"/>
      </c>
      <c r="P432" s="20">
        <f t="shared" si="140"/>
      </c>
      <c r="Q432" s="11">
        <f t="shared" si="149"/>
      </c>
      <c r="R432" s="21">
        <f t="shared" si="141"/>
      </c>
      <c r="S432" s="22">
        <f t="shared" si="142"/>
      </c>
      <c r="T432" s="21">
        <f t="shared" si="143"/>
      </c>
      <c r="U432" s="11">
        <f t="shared" si="144"/>
      </c>
      <c r="V432" s="11">
        <f t="shared" si="145"/>
      </c>
      <c r="W432" s="22">
        <f t="shared" si="146"/>
      </c>
      <c r="X432" s="22">
        <f t="shared" si="147"/>
      </c>
      <c r="Y432" s="21">
        <f t="shared" si="148"/>
      </c>
      <c r="AN432" s="19"/>
      <c r="AO432" s="19"/>
    </row>
    <row r="433" spans="2:41" s="11" customFormat="1" ht="12.75">
      <c r="B433" s="15"/>
      <c r="C433" s="16">
        <f>IF(B433="x",COUNTIF($B$5:$B433,"x"),"")</f>
      </c>
      <c r="D433" s="17" t="s">
        <v>461</v>
      </c>
      <c r="E433" s="18">
        <v>39313</v>
      </c>
      <c r="F433" s="18">
        <f t="shared" si="132"/>
        <v>40044</v>
      </c>
      <c r="H433" s="11">
        <f t="shared" si="133"/>
      </c>
      <c r="I433" s="19">
        <f t="shared" si="134"/>
      </c>
      <c r="J433" s="11">
        <f t="shared" si="135"/>
      </c>
      <c r="L433" s="11">
        <f t="shared" si="136"/>
      </c>
      <c r="M433" s="11">
        <f t="shared" si="137"/>
      </c>
      <c r="N433" s="19">
        <f t="shared" si="138"/>
      </c>
      <c r="O433" s="19">
        <f t="shared" si="139"/>
      </c>
      <c r="P433" s="20">
        <f t="shared" si="140"/>
      </c>
      <c r="Q433" s="11">
        <f t="shared" si="149"/>
      </c>
      <c r="R433" s="21">
        <f t="shared" si="141"/>
      </c>
      <c r="S433" s="22">
        <f t="shared" si="142"/>
      </c>
      <c r="T433" s="21">
        <f t="shared" si="143"/>
      </c>
      <c r="U433" s="11">
        <f t="shared" si="144"/>
      </c>
      <c r="V433" s="11">
        <f t="shared" si="145"/>
      </c>
      <c r="W433" s="22">
        <f t="shared" si="146"/>
      </c>
      <c r="X433" s="22">
        <f t="shared" si="147"/>
      </c>
      <c r="Y433" s="21">
        <f t="shared" si="148"/>
      </c>
      <c r="AN433" s="19"/>
      <c r="AO433" s="19"/>
    </row>
    <row r="434" spans="2:41" s="11" customFormat="1" ht="12.75">
      <c r="B434" s="15"/>
      <c r="C434" s="16">
        <f>IF(B434="x",COUNTIF($B$5:$B434,"x"),"")</f>
      </c>
      <c r="D434" s="17" t="s">
        <v>462</v>
      </c>
      <c r="E434" s="18">
        <v>39397</v>
      </c>
      <c r="F434" s="18">
        <f t="shared" si="132"/>
        <v>40128</v>
      </c>
      <c r="H434" s="11">
        <f t="shared" si="133"/>
      </c>
      <c r="I434" s="19">
        <f t="shared" si="134"/>
      </c>
      <c r="J434" s="11">
        <f t="shared" si="135"/>
      </c>
      <c r="L434" s="11">
        <f t="shared" si="136"/>
      </c>
      <c r="M434" s="11">
        <f t="shared" si="137"/>
      </c>
      <c r="N434" s="19">
        <f t="shared" si="138"/>
      </c>
      <c r="O434" s="19">
        <f t="shared" si="139"/>
      </c>
      <c r="P434" s="20">
        <f t="shared" si="140"/>
      </c>
      <c r="Q434" s="11">
        <f t="shared" si="149"/>
      </c>
      <c r="R434" s="21">
        <f t="shared" si="141"/>
      </c>
      <c r="S434" s="22">
        <f t="shared" si="142"/>
      </c>
      <c r="T434" s="21">
        <f t="shared" si="143"/>
      </c>
      <c r="U434" s="11">
        <f t="shared" si="144"/>
      </c>
      <c r="V434" s="11">
        <f t="shared" si="145"/>
      </c>
      <c r="W434" s="22">
        <f t="shared" si="146"/>
      </c>
      <c r="X434" s="22">
        <f t="shared" si="147"/>
      </c>
      <c r="Y434" s="21">
        <f t="shared" si="148"/>
      </c>
      <c r="AN434" s="19"/>
      <c r="AO434" s="19"/>
    </row>
    <row r="435" spans="2:41" s="11" customFormat="1" ht="12.75">
      <c r="B435" s="15"/>
      <c r="C435" s="16">
        <f>IF(B435="x",COUNTIF($B$5:$B435,"x"),"")</f>
      </c>
      <c r="D435" s="17" t="s">
        <v>463</v>
      </c>
      <c r="E435" s="18">
        <v>39213</v>
      </c>
      <c r="F435" s="18">
        <f t="shared" si="132"/>
        <v>39944</v>
      </c>
      <c r="H435" s="11">
        <f t="shared" si="133"/>
      </c>
      <c r="I435" s="19">
        <f t="shared" si="134"/>
      </c>
      <c r="J435" s="11">
        <f t="shared" si="135"/>
      </c>
      <c r="L435" s="11">
        <f t="shared" si="136"/>
      </c>
      <c r="M435" s="11">
        <f t="shared" si="137"/>
      </c>
      <c r="N435" s="19">
        <f t="shared" si="138"/>
      </c>
      <c r="O435" s="19">
        <f t="shared" si="139"/>
      </c>
      <c r="P435" s="20">
        <f t="shared" si="140"/>
      </c>
      <c r="Q435" s="11">
        <f t="shared" si="149"/>
      </c>
      <c r="R435" s="21">
        <f t="shared" si="141"/>
      </c>
      <c r="S435" s="22">
        <f t="shared" si="142"/>
      </c>
      <c r="T435" s="21">
        <f t="shared" si="143"/>
      </c>
      <c r="U435" s="11">
        <f t="shared" si="144"/>
      </c>
      <c r="V435" s="11">
        <f t="shared" si="145"/>
      </c>
      <c r="W435" s="22">
        <f t="shared" si="146"/>
      </c>
      <c r="X435" s="22">
        <f t="shared" si="147"/>
      </c>
      <c r="Y435" s="21">
        <f t="shared" si="148"/>
      </c>
      <c r="AN435" s="19"/>
      <c r="AO435" s="19"/>
    </row>
    <row r="436" spans="2:41" s="11" customFormat="1" ht="12.75">
      <c r="B436" s="15"/>
      <c r="C436" s="16">
        <f>IF(B436="x",COUNTIF($B$5:$B436,"x"),"")</f>
      </c>
      <c r="D436" s="17" t="s">
        <v>464</v>
      </c>
      <c r="E436" s="18">
        <v>39213</v>
      </c>
      <c r="F436" s="18">
        <f t="shared" si="132"/>
        <v>39944</v>
      </c>
      <c r="H436" s="11">
        <f t="shared" si="133"/>
      </c>
      <c r="I436" s="19">
        <f t="shared" si="134"/>
      </c>
      <c r="J436" s="11">
        <f t="shared" si="135"/>
      </c>
      <c r="L436" s="11">
        <f t="shared" si="136"/>
      </c>
      <c r="M436" s="11">
        <f t="shared" si="137"/>
      </c>
      <c r="N436" s="19">
        <f t="shared" si="138"/>
      </c>
      <c r="O436" s="19">
        <f t="shared" si="139"/>
      </c>
      <c r="P436" s="20">
        <f t="shared" si="140"/>
      </c>
      <c r="Q436" s="11">
        <f t="shared" si="149"/>
      </c>
      <c r="R436" s="21">
        <f t="shared" si="141"/>
      </c>
      <c r="S436" s="22">
        <f t="shared" si="142"/>
      </c>
      <c r="T436" s="21">
        <f t="shared" si="143"/>
      </c>
      <c r="U436" s="11">
        <f t="shared" si="144"/>
      </c>
      <c r="V436" s="11">
        <f t="shared" si="145"/>
      </c>
      <c r="W436" s="22">
        <f t="shared" si="146"/>
      </c>
      <c r="X436" s="22">
        <f t="shared" si="147"/>
      </c>
      <c r="Y436" s="21">
        <f t="shared" si="148"/>
      </c>
      <c r="AN436" s="19"/>
      <c r="AO436" s="19"/>
    </row>
    <row r="437" spans="2:41" s="11" customFormat="1" ht="12.75">
      <c r="B437" s="15"/>
      <c r="C437" s="16">
        <f>IF(B437="x",COUNTIF($B$5:$B437,"x"),"")</f>
      </c>
      <c r="D437" s="17" t="s">
        <v>465</v>
      </c>
      <c r="E437" s="18">
        <v>39180</v>
      </c>
      <c r="F437" s="18">
        <f t="shared" si="132"/>
        <v>39911</v>
      </c>
      <c r="H437" s="11">
        <f t="shared" si="133"/>
      </c>
      <c r="I437" s="19">
        <f t="shared" si="134"/>
      </c>
      <c r="J437" s="11">
        <f t="shared" si="135"/>
      </c>
      <c r="L437" s="11">
        <f t="shared" si="136"/>
      </c>
      <c r="M437" s="11">
        <f t="shared" si="137"/>
      </c>
      <c r="N437" s="19">
        <f t="shared" si="138"/>
      </c>
      <c r="O437" s="19">
        <f t="shared" si="139"/>
      </c>
      <c r="P437" s="20">
        <f t="shared" si="140"/>
      </c>
      <c r="Q437" s="11">
        <f t="shared" si="149"/>
      </c>
      <c r="R437" s="21">
        <f t="shared" si="141"/>
      </c>
      <c r="S437" s="22">
        <f t="shared" si="142"/>
      </c>
      <c r="T437" s="21">
        <f t="shared" si="143"/>
      </c>
      <c r="U437" s="11">
        <f t="shared" si="144"/>
      </c>
      <c r="V437" s="11">
        <f t="shared" si="145"/>
      </c>
      <c r="W437" s="22">
        <f t="shared" si="146"/>
      </c>
      <c r="X437" s="22">
        <f t="shared" si="147"/>
      </c>
      <c r="Y437" s="21">
        <f t="shared" si="148"/>
      </c>
      <c r="AN437" s="19"/>
      <c r="AO437" s="19"/>
    </row>
    <row r="438" spans="2:41" s="11" customFormat="1" ht="12.75">
      <c r="B438" s="15"/>
      <c r="C438" s="16">
        <f>IF(B438="x",COUNTIF($B$5:$B438,"x"),"")</f>
      </c>
      <c r="D438" s="17" t="s">
        <v>466</v>
      </c>
      <c r="E438" s="18">
        <v>39403</v>
      </c>
      <c r="F438" s="18">
        <f t="shared" si="132"/>
        <v>40134</v>
      </c>
      <c r="H438" s="11">
        <f t="shared" si="133"/>
      </c>
      <c r="I438" s="19">
        <f t="shared" si="134"/>
      </c>
      <c r="J438" s="11">
        <f t="shared" si="135"/>
      </c>
      <c r="L438" s="11">
        <f t="shared" si="136"/>
      </c>
      <c r="M438" s="11">
        <f t="shared" si="137"/>
      </c>
      <c r="N438" s="19">
        <f t="shared" si="138"/>
      </c>
      <c r="O438" s="19">
        <f t="shared" si="139"/>
      </c>
      <c r="P438" s="20">
        <f t="shared" si="140"/>
      </c>
      <c r="Q438" s="11">
        <f t="shared" si="149"/>
      </c>
      <c r="R438" s="21">
        <f t="shared" si="141"/>
      </c>
      <c r="S438" s="22">
        <f t="shared" si="142"/>
      </c>
      <c r="T438" s="21">
        <f t="shared" si="143"/>
      </c>
      <c r="U438" s="11">
        <f t="shared" si="144"/>
      </c>
      <c r="V438" s="11">
        <f t="shared" si="145"/>
      </c>
      <c r="W438" s="22">
        <f t="shared" si="146"/>
      </c>
      <c r="X438" s="22">
        <f t="shared" si="147"/>
      </c>
      <c r="Y438" s="21">
        <f t="shared" si="148"/>
      </c>
      <c r="AN438" s="19"/>
      <c r="AO438" s="19"/>
    </row>
    <row r="439" spans="2:41" s="11" customFormat="1" ht="12.75">
      <c r="B439" s="15"/>
      <c r="C439" s="16">
        <f>IF(B439="x",COUNTIF($B$5:$B439,"x"),"")</f>
      </c>
      <c r="D439" s="17" t="s">
        <v>467</v>
      </c>
      <c r="E439" s="18">
        <v>39403</v>
      </c>
      <c r="F439" s="18">
        <f t="shared" si="132"/>
        <v>40134</v>
      </c>
      <c r="H439" s="11">
        <f t="shared" si="133"/>
      </c>
      <c r="I439" s="19">
        <f t="shared" si="134"/>
      </c>
      <c r="J439" s="11">
        <f t="shared" si="135"/>
      </c>
      <c r="L439" s="11">
        <f t="shared" si="136"/>
      </c>
      <c r="M439" s="11">
        <f t="shared" si="137"/>
      </c>
      <c r="N439" s="19">
        <f t="shared" si="138"/>
      </c>
      <c r="O439" s="19">
        <f t="shared" si="139"/>
      </c>
      <c r="P439" s="20">
        <f t="shared" si="140"/>
      </c>
      <c r="Q439" s="11">
        <f t="shared" si="149"/>
      </c>
      <c r="R439" s="21">
        <f t="shared" si="141"/>
      </c>
      <c r="S439" s="22">
        <f t="shared" si="142"/>
      </c>
      <c r="T439" s="21">
        <f t="shared" si="143"/>
      </c>
      <c r="U439" s="11">
        <f t="shared" si="144"/>
      </c>
      <c r="V439" s="11">
        <f t="shared" si="145"/>
      </c>
      <c r="W439" s="22">
        <f t="shared" si="146"/>
      </c>
      <c r="X439" s="22">
        <f t="shared" si="147"/>
      </c>
      <c r="Y439" s="21">
        <f t="shared" si="148"/>
      </c>
      <c r="AN439" s="19"/>
      <c r="AO439" s="19"/>
    </row>
    <row r="440" spans="2:41" s="11" customFormat="1" ht="12.75">
      <c r="B440" s="15"/>
      <c r="C440" s="16">
        <f>IF(B440="x",COUNTIF($B$5:$B440,"x"),"")</f>
      </c>
      <c r="D440" s="17" t="s">
        <v>468</v>
      </c>
      <c r="E440" s="18">
        <v>39175</v>
      </c>
      <c r="F440" s="18">
        <f t="shared" si="132"/>
        <v>39906</v>
      </c>
      <c r="H440" s="11">
        <f t="shared" si="133"/>
      </c>
      <c r="I440" s="19">
        <f t="shared" si="134"/>
      </c>
      <c r="J440" s="11">
        <f t="shared" si="135"/>
      </c>
      <c r="L440" s="11">
        <f t="shared" si="136"/>
      </c>
      <c r="M440" s="11">
        <f t="shared" si="137"/>
      </c>
      <c r="N440" s="19">
        <f t="shared" si="138"/>
      </c>
      <c r="O440" s="19">
        <f t="shared" si="139"/>
      </c>
      <c r="P440" s="20">
        <f t="shared" si="140"/>
      </c>
      <c r="Q440" s="11">
        <f t="shared" si="149"/>
      </c>
      <c r="R440" s="21">
        <f t="shared" si="141"/>
      </c>
      <c r="S440" s="22">
        <f t="shared" si="142"/>
      </c>
      <c r="T440" s="21">
        <f t="shared" si="143"/>
      </c>
      <c r="U440" s="11">
        <f t="shared" si="144"/>
      </c>
      <c r="V440" s="11">
        <f t="shared" si="145"/>
      </c>
      <c r="W440" s="22">
        <f t="shared" si="146"/>
      </c>
      <c r="X440" s="22">
        <f t="shared" si="147"/>
      </c>
      <c r="Y440" s="21">
        <f t="shared" si="148"/>
      </c>
      <c r="AN440" s="19"/>
      <c r="AO440" s="19"/>
    </row>
    <row r="441" spans="2:41" s="11" customFormat="1" ht="12.75">
      <c r="B441" s="15"/>
      <c r="C441" s="16">
        <f>IF(B441="x",COUNTIF($B$5:$B441,"x"),"")</f>
      </c>
      <c r="D441" s="17" t="s">
        <v>469</v>
      </c>
      <c r="E441" s="18">
        <v>39445</v>
      </c>
      <c r="F441" s="18">
        <f t="shared" si="132"/>
        <v>40176</v>
      </c>
      <c r="H441" s="11">
        <f t="shared" si="133"/>
      </c>
      <c r="I441" s="19">
        <f t="shared" si="134"/>
      </c>
      <c r="J441" s="11">
        <f t="shared" si="135"/>
      </c>
      <c r="L441" s="11">
        <f t="shared" si="136"/>
      </c>
      <c r="M441" s="11">
        <f t="shared" si="137"/>
      </c>
      <c r="N441" s="19">
        <f t="shared" si="138"/>
      </c>
      <c r="O441" s="19">
        <f t="shared" si="139"/>
      </c>
      <c r="P441" s="20">
        <f t="shared" si="140"/>
      </c>
      <c r="Q441" s="11">
        <f t="shared" si="149"/>
      </c>
      <c r="R441" s="21">
        <f t="shared" si="141"/>
      </c>
      <c r="S441" s="22">
        <f t="shared" si="142"/>
      </c>
      <c r="T441" s="21">
        <f t="shared" si="143"/>
      </c>
      <c r="U441" s="11">
        <f t="shared" si="144"/>
      </c>
      <c r="V441" s="11">
        <f t="shared" si="145"/>
      </c>
      <c r="W441" s="22">
        <f t="shared" si="146"/>
      </c>
      <c r="X441" s="22">
        <f t="shared" si="147"/>
      </c>
      <c r="Y441" s="21">
        <f t="shared" si="148"/>
      </c>
      <c r="AN441" s="19"/>
      <c r="AO441" s="19"/>
    </row>
    <row r="442" spans="2:41" s="11" customFormat="1" ht="12.75">
      <c r="B442" s="15"/>
      <c r="C442" s="16">
        <f>IF(B442="x",COUNTIF($B$5:$B442,"x"),"")</f>
      </c>
      <c r="D442" s="17" t="s">
        <v>470</v>
      </c>
      <c r="E442" s="18">
        <v>39445</v>
      </c>
      <c r="F442" s="18">
        <f t="shared" si="132"/>
        <v>40176</v>
      </c>
      <c r="H442" s="11">
        <f t="shared" si="133"/>
      </c>
      <c r="I442" s="19">
        <f t="shared" si="134"/>
      </c>
      <c r="J442" s="11">
        <f t="shared" si="135"/>
      </c>
      <c r="L442" s="11">
        <f t="shared" si="136"/>
      </c>
      <c r="M442" s="11">
        <f t="shared" si="137"/>
      </c>
      <c r="N442" s="19">
        <f t="shared" si="138"/>
      </c>
      <c r="O442" s="19">
        <f t="shared" si="139"/>
      </c>
      <c r="P442" s="20">
        <f t="shared" si="140"/>
      </c>
      <c r="Q442" s="11">
        <f t="shared" si="149"/>
      </c>
      <c r="R442" s="21">
        <f t="shared" si="141"/>
      </c>
      <c r="S442" s="22">
        <f t="shared" si="142"/>
      </c>
      <c r="T442" s="21">
        <f t="shared" si="143"/>
      </c>
      <c r="U442" s="11">
        <f t="shared" si="144"/>
      </c>
      <c r="V442" s="11">
        <f t="shared" si="145"/>
      </c>
      <c r="W442" s="22">
        <f t="shared" si="146"/>
      </c>
      <c r="X442" s="22">
        <f t="shared" si="147"/>
      </c>
      <c r="Y442" s="21">
        <f t="shared" si="148"/>
      </c>
      <c r="AN442" s="19"/>
      <c r="AO442" s="19"/>
    </row>
    <row r="443" spans="2:41" s="11" customFormat="1" ht="12.75">
      <c r="B443" s="15"/>
      <c r="C443" s="16">
        <f>IF(B443="x",COUNTIF($B$5:$B443,"x"),"")</f>
      </c>
      <c r="D443" s="17" t="s">
        <v>471</v>
      </c>
      <c r="E443" s="18">
        <v>39438</v>
      </c>
      <c r="F443" s="18">
        <f t="shared" si="132"/>
        <v>40169</v>
      </c>
      <c r="H443" s="11">
        <f t="shared" si="133"/>
      </c>
      <c r="I443" s="19">
        <f t="shared" si="134"/>
      </c>
      <c r="J443" s="11">
        <f t="shared" si="135"/>
      </c>
      <c r="L443" s="11">
        <f t="shared" si="136"/>
      </c>
      <c r="M443" s="11">
        <f t="shared" si="137"/>
      </c>
      <c r="N443" s="19">
        <f t="shared" si="138"/>
      </c>
      <c r="O443" s="19">
        <f t="shared" si="139"/>
      </c>
      <c r="P443" s="20">
        <f t="shared" si="140"/>
      </c>
      <c r="Q443" s="11">
        <f t="shared" si="149"/>
      </c>
      <c r="R443" s="21">
        <f t="shared" si="141"/>
      </c>
      <c r="S443" s="22">
        <f t="shared" si="142"/>
      </c>
      <c r="T443" s="21">
        <f t="shared" si="143"/>
      </c>
      <c r="U443" s="11">
        <f t="shared" si="144"/>
      </c>
      <c r="V443" s="11">
        <f t="shared" si="145"/>
      </c>
      <c r="W443" s="22">
        <f t="shared" si="146"/>
      </c>
      <c r="X443" s="22">
        <f t="shared" si="147"/>
      </c>
      <c r="Y443" s="21">
        <f t="shared" si="148"/>
      </c>
      <c r="AN443" s="19"/>
      <c r="AO443" s="19"/>
    </row>
    <row r="444" spans="2:41" s="11" customFormat="1" ht="12.75">
      <c r="B444" s="15"/>
      <c r="C444" s="16">
        <f>IF(B444="x",COUNTIF($B$5:$B444,"x"),"")</f>
      </c>
      <c r="D444" s="17" t="s">
        <v>472</v>
      </c>
      <c r="E444" s="18">
        <v>39422</v>
      </c>
      <c r="F444" s="18">
        <f t="shared" si="132"/>
        <v>40153</v>
      </c>
      <c r="H444" s="11">
        <f t="shared" si="133"/>
      </c>
      <c r="I444" s="19">
        <f t="shared" si="134"/>
      </c>
      <c r="J444" s="11">
        <f t="shared" si="135"/>
      </c>
      <c r="L444" s="11">
        <f t="shared" si="136"/>
      </c>
      <c r="M444" s="11">
        <f t="shared" si="137"/>
      </c>
      <c r="N444" s="19">
        <f t="shared" si="138"/>
      </c>
      <c r="O444" s="19">
        <f t="shared" si="139"/>
      </c>
      <c r="P444" s="20">
        <f t="shared" si="140"/>
      </c>
      <c r="Q444" s="11">
        <f t="shared" si="149"/>
      </c>
      <c r="R444" s="21">
        <f t="shared" si="141"/>
      </c>
      <c r="S444" s="22">
        <f t="shared" si="142"/>
      </c>
      <c r="T444" s="21">
        <f t="shared" si="143"/>
      </c>
      <c r="U444" s="11">
        <f t="shared" si="144"/>
      </c>
      <c r="V444" s="11">
        <f t="shared" si="145"/>
      </c>
      <c r="W444" s="22">
        <f t="shared" si="146"/>
      </c>
      <c r="X444" s="22">
        <f t="shared" si="147"/>
      </c>
      <c r="Y444" s="21">
        <f t="shared" si="148"/>
      </c>
      <c r="AN444" s="19"/>
      <c r="AO444" s="19"/>
    </row>
    <row r="445" spans="2:41" s="11" customFormat="1" ht="12.75">
      <c r="B445" s="15"/>
      <c r="C445" s="16">
        <f>IF(B445="x",COUNTIF($B$5:$B445,"x"),"")</f>
      </c>
      <c r="D445" s="17" t="s">
        <v>473</v>
      </c>
      <c r="E445" s="18">
        <v>39422</v>
      </c>
      <c r="F445" s="18">
        <f t="shared" si="132"/>
        <v>40153</v>
      </c>
      <c r="H445" s="11">
        <f t="shared" si="133"/>
      </c>
      <c r="I445" s="19">
        <f t="shared" si="134"/>
      </c>
      <c r="J445" s="11">
        <f t="shared" si="135"/>
      </c>
      <c r="L445" s="11">
        <f t="shared" si="136"/>
      </c>
      <c r="M445" s="11">
        <f t="shared" si="137"/>
      </c>
      <c r="N445" s="19">
        <f t="shared" si="138"/>
      </c>
      <c r="O445" s="19">
        <f t="shared" si="139"/>
      </c>
      <c r="P445" s="20">
        <f t="shared" si="140"/>
      </c>
      <c r="Q445" s="11">
        <f t="shared" si="149"/>
      </c>
      <c r="R445" s="21">
        <f t="shared" si="141"/>
      </c>
      <c r="S445" s="22">
        <f t="shared" si="142"/>
      </c>
      <c r="T445" s="21">
        <f t="shared" si="143"/>
      </c>
      <c r="U445" s="11">
        <f t="shared" si="144"/>
      </c>
      <c r="V445" s="11">
        <f t="shared" si="145"/>
      </c>
      <c r="W445" s="22">
        <f t="shared" si="146"/>
      </c>
      <c r="X445" s="22">
        <f t="shared" si="147"/>
      </c>
      <c r="Y445" s="21">
        <f t="shared" si="148"/>
      </c>
      <c r="AN445" s="19"/>
      <c r="AO445" s="19"/>
    </row>
    <row r="446" spans="2:41" s="11" customFormat="1" ht="12.75">
      <c r="B446" s="15"/>
      <c r="C446" s="16">
        <f>IF(B446="x",COUNTIF($B$5:$B446,"x"),"")</f>
      </c>
      <c r="D446" s="17" t="s">
        <v>474</v>
      </c>
      <c r="E446" s="18">
        <v>39363</v>
      </c>
      <c r="F446" s="18">
        <f t="shared" si="132"/>
        <v>40094</v>
      </c>
      <c r="H446" s="11">
        <f t="shared" si="133"/>
      </c>
      <c r="I446" s="19">
        <f t="shared" si="134"/>
      </c>
      <c r="J446" s="11">
        <f t="shared" si="135"/>
      </c>
      <c r="L446" s="11">
        <f t="shared" si="136"/>
      </c>
      <c r="M446" s="11">
        <f t="shared" si="137"/>
      </c>
      <c r="N446" s="19">
        <f t="shared" si="138"/>
      </c>
      <c r="O446" s="19">
        <f t="shared" si="139"/>
      </c>
      <c r="P446" s="20">
        <f t="shared" si="140"/>
      </c>
      <c r="Q446" s="11">
        <f t="shared" si="149"/>
      </c>
      <c r="R446" s="21">
        <f t="shared" si="141"/>
      </c>
      <c r="S446" s="22">
        <f t="shared" si="142"/>
      </c>
      <c r="T446" s="21">
        <f t="shared" si="143"/>
      </c>
      <c r="U446" s="11">
        <f t="shared" si="144"/>
      </c>
      <c r="V446" s="11">
        <f t="shared" si="145"/>
      </c>
      <c r="W446" s="22">
        <f t="shared" si="146"/>
      </c>
      <c r="X446" s="22">
        <f t="shared" si="147"/>
      </c>
      <c r="Y446" s="21">
        <f t="shared" si="148"/>
      </c>
      <c r="AN446" s="19"/>
      <c r="AO446" s="19"/>
    </row>
    <row r="447" spans="2:41" s="11" customFormat="1" ht="12.75">
      <c r="B447" s="15"/>
      <c r="C447" s="16">
        <f>IF(B447="x",COUNTIF($B$5:$B447,"x"),"")</f>
      </c>
      <c r="D447" s="17" t="s">
        <v>475</v>
      </c>
      <c r="E447" s="18">
        <v>39191</v>
      </c>
      <c r="F447" s="18">
        <f t="shared" si="132"/>
        <v>39922</v>
      </c>
      <c r="H447" s="11">
        <f t="shared" si="133"/>
      </c>
      <c r="I447" s="19">
        <f t="shared" si="134"/>
      </c>
      <c r="J447" s="11">
        <f t="shared" si="135"/>
      </c>
      <c r="L447" s="11">
        <f t="shared" si="136"/>
      </c>
      <c r="M447" s="11">
        <f t="shared" si="137"/>
      </c>
      <c r="N447" s="19">
        <f t="shared" si="138"/>
      </c>
      <c r="O447" s="19">
        <f t="shared" si="139"/>
      </c>
      <c r="P447" s="20">
        <f t="shared" si="140"/>
      </c>
      <c r="Q447" s="11">
        <f t="shared" si="149"/>
      </c>
      <c r="R447" s="21">
        <f t="shared" si="141"/>
      </c>
      <c r="S447" s="22">
        <f t="shared" si="142"/>
      </c>
      <c r="T447" s="21">
        <f t="shared" si="143"/>
      </c>
      <c r="U447" s="11">
        <f t="shared" si="144"/>
      </c>
      <c r="V447" s="11">
        <f t="shared" si="145"/>
      </c>
      <c r="W447" s="22">
        <f t="shared" si="146"/>
      </c>
      <c r="X447" s="22">
        <f t="shared" si="147"/>
      </c>
      <c r="Y447" s="21">
        <f t="shared" si="148"/>
      </c>
      <c r="AN447" s="19"/>
      <c r="AO447" s="19"/>
    </row>
    <row r="448" spans="2:41" s="11" customFormat="1" ht="12.75">
      <c r="B448" s="15"/>
      <c r="C448" s="16">
        <f>IF(B448="x",COUNTIF($B$5:$B448,"x"),"")</f>
      </c>
      <c r="D448" s="17" t="s">
        <v>476</v>
      </c>
      <c r="E448" s="18">
        <v>39191</v>
      </c>
      <c r="F448" s="18">
        <f t="shared" si="132"/>
        <v>39922</v>
      </c>
      <c r="H448" s="11">
        <f t="shared" si="133"/>
      </c>
      <c r="I448" s="19">
        <f t="shared" si="134"/>
      </c>
      <c r="J448" s="11">
        <f t="shared" si="135"/>
      </c>
      <c r="L448" s="11">
        <f t="shared" si="136"/>
      </c>
      <c r="M448" s="11">
        <f t="shared" si="137"/>
      </c>
      <c r="N448" s="19">
        <f t="shared" si="138"/>
      </c>
      <c r="O448" s="19">
        <f t="shared" si="139"/>
      </c>
      <c r="P448" s="20">
        <f t="shared" si="140"/>
      </c>
      <c r="Q448" s="11">
        <f t="shared" si="149"/>
      </c>
      <c r="R448" s="21">
        <f t="shared" si="141"/>
      </c>
      <c r="S448" s="22">
        <f t="shared" si="142"/>
      </c>
      <c r="T448" s="21">
        <f t="shared" si="143"/>
      </c>
      <c r="U448" s="11">
        <f t="shared" si="144"/>
      </c>
      <c r="V448" s="11">
        <f t="shared" si="145"/>
      </c>
      <c r="W448" s="22">
        <f t="shared" si="146"/>
      </c>
      <c r="X448" s="22">
        <f t="shared" si="147"/>
      </c>
      <c r="Y448" s="21">
        <f t="shared" si="148"/>
      </c>
      <c r="AN448" s="19"/>
      <c r="AO448" s="19"/>
    </row>
    <row r="449" spans="2:41" s="11" customFormat="1" ht="12.75">
      <c r="B449" s="15"/>
      <c r="C449" s="16">
        <f>IF(B449="x",COUNTIF($B$5:$B449,"x"),"")</f>
      </c>
      <c r="D449" s="17" t="s">
        <v>477</v>
      </c>
      <c r="E449" s="18">
        <v>39407</v>
      </c>
      <c r="F449" s="18">
        <f t="shared" si="132"/>
        <v>40138</v>
      </c>
      <c r="H449" s="11">
        <f t="shared" si="133"/>
      </c>
      <c r="I449" s="19">
        <f t="shared" si="134"/>
      </c>
      <c r="J449" s="11">
        <f t="shared" si="135"/>
      </c>
      <c r="L449" s="11">
        <f t="shared" si="136"/>
      </c>
      <c r="M449" s="11">
        <f t="shared" si="137"/>
      </c>
      <c r="N449" s="19">
        <f t="shared" si="138"/>
      </c>
      <c r="O449" s="19">
        <f t="shared" si="139"/>
      </c>
      <c r="P449" s="20">
        <f t="shared" si="140"/>
      </c>
      <c r="Q449" s="11">
        <f t="shared" si="149"/>
      </c>
      <c r="R449" s="21">
        <f t="shared" si="141"/>
      </c>
      <c r="S449" s="22">
        <f t="shared" si="142"/>
      </c>
      <c r="T449" s="21">
        <f t="shared" si="143"/>
      </c>
      <c r="U449" s="11">
        <f t="shared" si="144"/>
      </c>
      <c r="V449" s="11">
        <f t="shared" si="145"/>
      </c>
      <c r="W449" s="22">
        <f t="shared" si="146"/>
      </c>
      <c r="X449" s="22">
        <f t="shared" si="147"/>
      </c>
      <c r="Y449" s="21">
        <f t="shared" si="148"/>
      </c>
      <c r="AN449" s="19"/>
      <c r="AO449" s="19"/>
    </row>
    <row r="450" spans="2:41" s="11" customFormat="1" ht="12.75">
      <c r="B450" s="15"/>
      <c r="C450" s="16">
        <f>IF(B450="x",COUNTIF($B$5:$B450,"x"),"")</f>
      </c>
      <c r="D450" s="17" t="s">
        <v>478</v>
      </c>
      <c r="E450" s="18">
        <v>39187</v>
      </c>
      <c r="F450" s="18">
        <f t="shared" si="132"/>
        <v>39918</v>
      </c>
      <c r="H450" s="11">
        <f t="shared" si="133"/>
      </c>
      <c r="I450" s="19">
        <f t="shared" si="134"/>
      </c>
      <c r="J450" s="11">
        <f t="shared" si="135"/>
      </c>
      <c r="L450" s="11">
        <f t="shared" si="136"/>
      </c>
      <c r="M450" s="11">
        <f t="shared" si="137"/>
      </c>
      <c r="N450" s="19">
        <f t="shared" si="138"/>
      </c>
      <c r="O450" s="19">
        <f t="shared" si="139"/>
      </c>
      <c r="P450" s="20">
        <f t="shared" si="140"/>
      </c>
      <c r="Q450" s="11">
        <f t="shared" si="149"/>
      </c>
      <c r="R450" s="21">
        <f t="shared" si="141"/>
      </c>
      <c r="S450" s="22">
        <f t="shared" si="142"/>
      </c>
      <c r="T450" s="21">
        <f t="shared" si="143"/>
      </c>
      <c r="U450" s="11">
        <f t="shared" si="144"/>
      </c>
      <c r="V450" s="11">
        <f t="shared" si="145"/>
      </c>
      <c r="W450" s="22">
        <f t="shared" si="146"/>
      </c>
      <c r="X450" s="22">
        <f t="shared" si="147"/>
      </c>
      <c r="Y450" s="21">
        <f t="shared" si="148"/>
      </c>
      <c r="AN450" s="19"/>
      <c r="AO450" s="19"/>
    </row>
    <row r="451" spans="2:41" s="11" customFormat="1" ht="12.75">
      <c r="B451" s="15"/>
      <c r="C451" s="16">
        <f>IF(B451="x",COUNTIF($B$5:$B451,"x"),"")</f>
      </c>
      <c r="D451" s="17" t="s">
        <v>479</v>
      </c>
      <c r="E451" s="18">
        <v>39187</v>
      </c>
      <c r="F451" s="18">
        <f t="shared" si="132"/>
        <v>39918</v>
      </c>
      <c r="H451" s="11">
        <f t="shared" si="133"/>
      </c>
      <c r="I451" s="19">
        <f t="shared" si="134"/>
      </c>
      <c r="J451" s="11">
        <f t="shared" si="135"/>
      </c>
      <c r="L451" s="11">
        <f t="shared" si="136"/>
      </c>
      <c r="M451" s="11">
        <f t="shared" si="137"/>
      </c>
      <c r="N451" s="19">
        <f t="shared" si="138"/>
      </c>
      <c r="O451" s="19">
        <f t="shared" si="139"/>
      </c>
      <c r="P451" s="20">
        <f t="shared" si="140"/>
      </c>
      <c r="Q451" s="11">
        <f t="shared" si="149"/>
      </c>
      <c r="R451" s="21">
        <f t="shared" si="141"/>
      </c>
      <c r="S451" s="22">
        <f t="shared" si="142"/>
      </c>
      <c r="T451" s="21">
        <f t="shared" si="143"/>
      </c>
      <c r="U451" s="11">
        <f t="shared" si="144"/>
      </c>
      <c r="V451" s="11">
        <f t="shared" si="145"/>
      </c>
      <c r="W451" s="22">
        <f t="shared" si="146"/>
      </c>
      <c r="X451" s="22">
        <f t="shared" si="147"/>
      </c>
      <c r="Y451" s="21">
        <f t="shared" si="148"/>
      </c>
      <c r="AN451" s="19"/>
      <c r="AO451" s="19"/>
    </row>
    <row r="452" spans="2:41" s="11" customFormat="1" ht="12.75">
      <c r="B452" s="15"/>
      <c r="C452" s="16">
        <f>IF(B452="x",COUNTIF($B$5:$B452,"x"),"")</f>
      </c>
      <c r="D452" s="17" t="s">
        <v>480</v>
      </c>
      <c r="E452" s="18">
        <v>39292</v>
      </c>
      <c r="F452" s="18">
        <f t="shared" si="132"/>
        <v>40023</v>
      </c>
      <c r="H452" s="11">
        <f t="shared" si="133"/>
      </c>
      <c r="I452" s="19">
        <f t="shared" si="134"/>
      </c>
      <c r="J452" s="11">
        <f t="shared" si="135"/>
      </c>
      <c r="L452" s="11">
        <f t="shared" si="136"/>
      </c>
      <c r="M452" s="11">
        <f t="shared" si="137"/>
      </c>
      <c r="N452" s="19">
        <f t="shared" si="138"/>
      </c>
      <c r="O452" s="19">
        <f t="shared" si="139"/>
      </c>
      <c r="P452" s="20">
        <f t="shared" si="140"/>
      </c>
      <c r="Q452" s="11">
        <f t="shared" si="149"/>
      </c>
      <c r="R452" s="21">
        <f t="shared" si="141"/>
      </c>
      <c r="S452" s="22">
        <f t="shared" si="142"/>
      </c>
      <c r="T452" s="21">
        <f t="shared" si="143"/>
      </c>
      <c r="U452" s="11">
        <f t="shared" si="144"/>
      </c>
      <c r="V452" s="11">
        <f t="shared" si="145"/>
      </c>
      <c r="W452" s="22">
        <f t="shared" si="146"/>
      </c>
      <c r="X452" s="22">
        <f t="shared" si="147"/>
      </c>
      <c r="Y452" s="21">
        <f t="shared" si="148"/>
      </c>
      <c r="AN452" s="19"/>
      <c r="AO452" s="19"/>
    </row>
    <row r="453" spans="2:41" s="11" customFormat="1" ht="12.75">
      <c r="B453" s="15"/>
      <c r="C453" s="16">
        <f>IF(B453="x",COUNTIF($B$5:$B453,"x"),"")</f>
      </c>
      <c r="D453" s="17" t="s">
        <v>481</v>
      </c>
      <c r="E453" s="18">
        <v>39343</v>
      </c>
      <c r="F453" s="18">
        <f aca="true" t="shared" si="150" ref="F453:F516">DATE($AI$5,MONTH($E453),DAY($E453))</f>
        <v>40074</v>
      </c>
      <c r="H453" s="11">
        <f aca="true" t="shared" si="151" ref="H453:H516">IF(B453="x",D453,"")</f>
      </c>
      <c r="I453" s="19">
        <f aca="true" t="shared" si="152" ref="I453:I516">IF($H453="","",DATE($AI$5,MONTH($E453),DAY($E453)))</f>
      </c>
      <c r="J453" s="11">
        <f aca="true" t="shared" si="153" ref="J453:J516">IF($H453="","",3)</f>
      </c>
      <c r="L453" s="11">
        <f aca="true" t="shared" si="154" ref="L453:L516">IF(P453=3,RANK(M453,$M$5:$M$624,1),"")</f>
      </c>
      <c r="M453" s="11">
        <f aca="true" t="shared" si="155" ref="M453:M516">IF(P453=3,IF(OR(COUNTIF($O$5:$O$623,O453)=2,COUNTIF($O$5:$O$623,O453)=3),RANK(O453,$O$5:$O$624,1)*1000+ROW(O453),RANK(O453,$O$5:$O$624,1)*1000),"")</f>
      </c>
      <c r="N453" s="19">
        <f aca="true" t="shared" si="156" ref="N453:N516">VLOOKUP(Q453,$C$5:$J$624,6,FALSE)</f>
      </c>
      <c r="O453" s="19">
        <f aca="true" t="shared" si="157" ref="O453:O516">IF(ISERROR(VLOOKUP($Q453,$C$5:$J$624,7,FALSE)),"",VLOOKUP($Q453,$C$5:$J$624,7,FALSE))</f>
      </c>
      <c r="P453" s="20">
        <f aca="true" t="shared" si="158" ref="P453:P516">IF(ISERROR(VLOOKUP(ROW($N453)-4,$C$5:$J$624,8,FALSE)),"",3)</f>
      </c>
      <c r="Q453" s="11">
        <f t="shared" si="149"/>
      </c>
      <c r="R453" s="21">
        <f aca="true" t="shared" si="159" ref="R453:R516">VLOOKUP(Q453,$L$5:$O$624,3,FALSE)</f>
      </c>
      <c r="S453" s="22">
        <f aca="true" t="shared" si="160" ref="S453:S516">VLOOKUP(Q453,$L$5:$O$624,4,FALSE)</f>
      </c>
      <c r="T453" s="21">
        <f aca="true" t="shared" si="161" ref="T453:T516">VLOOKUP(Q453,$L$5:$P$624,5,FALSE)</f>
      </c>
      <c r="U453" s="11">
        <f aca="true" t="shared" si="162" ref="U453:U516">IF($S453&lt;&gt;"",RANK($S453,$S$5:$S$624,1),"")</f>
      </c>
      <c r="V453" s="11">
        <f aca="true" t="shared" si="163" ref="V453:V516">IF($X453&lt;&gt;"",RANK($X453,$X$5:$X$624,1),"")</f>
      </c>
      <c r="W453" s="22">
        <f aca="true" t="shared" si="164" ref="W453:W516">IF($U453&lt;&gt;$U452,IF($U453&lt;&gt;$U454,$R453,IF($U453=$U455,$R453&amp;" "&amp;$R454&amp;" "&amp;$R455,$R453&amp;" "&amp;$R454)),"")</f>
      </c>
      <c r="X453" s="22">
        <f aca="true" t="shared" si="165" ref="X453:X516">IF($W453&lt;&gt;"",$S453,"")</f>
      </c>
      <c r="Y453" s="21">
        <f aca="true" t="shared" si="166" ref="Y453:Y516">IF($W453&lt;&gt;"",$T453,"")</f>
      </c>
      <c r="AN453" s="19"/>
      <c r="AO453" s="19"/>
    </row>
    <row r="454" spans="2:41" s="11" customFormat="1" ht="12.75">
      <c r="B454" s="15"/>
      <c r="C454" s="16">
        <f>IF(B454="x",COUNTIF($B$5:$B454,"x"),"")</f>
      </c>
      <c r="D454" s="17" t="s">
        <v>482</v>
      </c>
      <c r="E454" s="18">
        <v>39417</v>
      </c>
      <c r="F454" s="18">
        <f t="shared" si="150"/>
        <v>40148</v>
      </c>
      <c r="H454" s="11">
        <f t="shared" si="151"/>
      </c>
      <c r="I454" s="19">
        <f t="shared" si="152"/>
      </c>
      <c r="J454" s="11">
        <f t="shared" si="153"/>
      </c>
      <c r="L454" s="11">
        <f t="shared" si="154"/>
      </c>
      <c r="M454" s="11">
        <f t="shared" si="155"/>
      </c>
      <c r="N454" s="19">
        <f t="shared" si="156"/>
      </c>
      <c r="O454" s="19">
        <f t="shared" si="157"/>
      </c>
      <c r="P454" s="20">
        <f t="shared" si="158"/>
      </c>
      <c r="Q454" s="11">
        <f aca="true" t="shared" si="167" ref="Q454:Q517">IF($P454=3,1+Q453,"")</f>
      </c>
      <c r="R454" s="21">
        <f t="shared" si="159"/>
      </c>
      <c r="S454" s="22">
        <f t="shared" si="160"/>
      </c>
      <c r="T454" s="21">
        <f t="shared" si="161"/>
      </c>
      <c r="U454" s="11">
        <f t="shared" si="162"/>
      </c>
      <c r="V454" s="11">
        <f t="shared" si="163"/>
      </c>
      <c r="W454" s="22">
        <f t="shared" si="164"/>
      </c>
      <c r="X454" s="22">
        <f t="shared" si="165"/>
      </c>
      <c r="Y454" s="21">
        <f t="shared" si="166"/>
      </c>
      <c r="AN454" s="19"/>
      <c r="AO454" s="19"/>
    </row>
    <row r="455" spans="2:41" s="11" customFormat="1" ht="12.75">
      <c r="B455" s="15"/>
      <c r="C455" s="16">
        <f>IF(B455="x",COUNTIF($B$5:$B455,"x"),"")</f>
      </c>
      <c r="D455" s="17" t="s">
        <v>483</v>
      </c>
      <c r="E455" s="18">
        <v>39417</v>
      </c>
      <c r="F455" s="18">
        <f t="shared" si="150"/>
        <v>40148</v>
      </c>
      <c r="H455" s="11">
        <f t="shared" si="151"/>
      </c>
      <c r="I455" s="19">
        <f t="shared" si="152"/>
      </c>
      <c r="J455" s="11">
        <f t="shared" si="153"/>
      </c>
      <c r="L455" s="11">
        <f t="shared" si="154"/>
      </c>
      <c r="M455" s="11">
        <f t="shared" si="155"/>
      </c>
      <c r="N455" s="19">
        <f t="shared" si="156"/>
      </c>
      <c r="O455" s="19">
        <f t="shared" si="157"/>
      </c>
      <c r="P455" s="20">
        <f t="shared" si="158"/>
      </c>
      <c r="Q455" s="11">
        <f t="shared" si="167"/>
      </c>
      <c r="R455" s="21">
        <f t="shared" si="159"/>
      </c>
      <c r="S455" s="22">
        <f t="shared" si="160"/>
      </c>
      <c r="T455" s="21">
        <f t="shared" si="161"/>
      </c>
      <c r="U455" s="11">
        <f t="shared" si="162"/>
      </c>
      <c r="V455" s="11">
        <f t="shared" si="163"/>
      </c>
      <c r="W455" s="22">
        <f t="shared" si="164"/>
      </c>
      <c r="X455" s="22">
        <f t="shared" si="165"/>
      </c>
      <c r="Y455" s="21">
        <f t="shared" si="166"/>
      </c>
      <c r="AN455" s="19"/>
      <c r="AO455" s="19"/>
    </row>
    <row r="456" spans="2:41" s="11" customFormat="1" ht="12.75">
      <c r="B456" s="15"/>
      <c r="C456" s="16">
        <f>IF(B456="x",COUNTIF($B$5:$B456,"x"),"")</f>
      </c>
      <c r="D456" s="17" t="s">
        <v>484</v>
      </c>
      <c r="E456" s="18">
        <v>39358</v>
      </c>
      <c r="F456" s="18">
        <f t="shared" si="150"/>
        <v>40089</v>
      </c>
      <c r="H456" s="11">
        <f t="shared" si="151"/>
      </c>
      <c r="I456" s="19">
        <f t="shared" si="152"/>
      </c>
      <c r="J456" s="11">
        <f t="shared" si="153"/>
      </c>
      <c r="L456" s="11">
        <f t="shared" si="154"/>
      </c>
      <c r="M456" s="11">
        <f t="shared" si="155"/>
      </c>
      <c r="N456" s="19">
        <f t="shared" si="156"/>
      </c>
      <c r="O456" s="19">
        <f t="shared" si="157"/>
      </c>
      <c r="P456" s="20">
        <f t="shared" si="158"/>
      </c>
      <c r="Q456" s="11">
        <f t="shared" si="167"/>
      </c>
      <c r="R456" s="21">
        <f t="shared" si="159"/>
      </c>
      <c r="S456" s="22">
        <f t="shared" si="160"/>
      </c>
      <c r="T456" s="21">
        <f t="shared" si="161"/>
      </c>
      <c r="U456" s="11">
        <f t="shared" si="162"/>
      </c>
      <c r="V456" s="11">
        <f t="shared" si="163"/>
      </c>
      <c r="W456" s="22">
        <f t="shared" si="164"/>
      </c>
      <c r="X456" s="22">
        <f t="shared" si="165"/>
      </c>
      <c r="Y456" s="21">
        <f t="shared" si="166"/>
      </c>
      <c r="AN456" s="19"/>
      <c r="AO456" s="19"/>
    </row>
    <row r="457" spans="2:41" s="11" customFormat="1" ht="12.75">
      <c r="B457" s="15"/>
      <c r="C457" s="16">
        <f>IF(B457="x",COUNTIF($B$5:$B457,"x"),"")</f>
      </c>
      <c r="D457" s="17" t="s">
        <v>485</v>
      </c>
      <c r="E457" s="18">
        <v>39181</v>
      </c>
      <c r="F457" s="18">
        <f t="shared" si="150"/>
        <v>39912</v>
      </c>
      <c r="H457" s="11">
        <f t="shared" si="151"/>
      </c>
      <c r="I457" s="19">
        <f t="shared" si="152"/>
      </c>
      <c r="J457" s="11">
        <f t="shared" si="153"/>
      </c>
      <c r="L457" s="11">
        <f t="shared" si="154"/>
      </c>
      <c r="M457" s="11">
        <f t="shared" si="155"/>
      </c>
      <c r="N457" s="19">
        <f t="shared" si="156"/>
      </c>
      <c r="O457" s="19">
        <f t="shared" si="157"/>
      </c>
      <c r="P457" s="20">
        <f t="shared" si="158"/>
      </c>
      <c r="Q457" s="11">
        <f t="shared" si="167"/>
      </c>
      <c r="R457" s="21">
        <f t="shared" si="159"/>
      </c>
      <c r="S457" s="22">
        <f t="shared" si="160"/>
      </c>
      <c r="T457" s="21">
        <f t="shared" si="161"/>
      </c>
      <c r="U457" s="11">
        <f t="shared" si="162"/>
      </c>
      <c r="V457" s="11">
        <f t="shared" si="163"/>
      </c>
      <c r="W457" s="22">
        <f t="shared" si="164"/>
      </c>
      <c r="X457" s="22">
        <f t="shared" si="165"/>
      </c>
      <c r="Y457" s="21">
        <f t="shared" si="166"/>
      </c>
      <c r="AN457" s="19"/>
      <c r="AO457" s="19"/>
    </row>
    <row r="458" spans="2:41" s="11" customFormat="1" ht="12.75">
      <c r="B458" s="15"/>
      <c r="C458" s="16">
        <f>IF(B458="x",COUNTIF($B$5:$B458,"x"),"")</f>
      </c>
      <c r="D458" s="17" t="s">
        <v>486</v>
      </c>
      <c r="E458" s="18">
        <v>39181</v>
      </c>
      <c r="F458" s="18">
        <f t="shared" si="150"/>
        <v>39912</v>
      </c>
      <c r="H458" s="11">
        <f t="shared" si="151"/>
      </c>
      <c r="I458" s="19">
        <f t="shared" si="152"/>
      </c>
      <c r="J458" s="11">
        <f t="shared" si="153"/>
      </c>
      <c r="L458" s="11">
        <f t="shared" si="154"/>
      </c>
      <c r="M458" s="11">
        <f t="shared" si="155"/>
      </c>
      <c r="N458" s="19">
        <f t="shared" si="156"/>
      </c>
      <c r="O458" s="19">
        <f t="shared" si="157"/>
      </c>
      <c r="P458" s="20">
        <f t="shared" si="158"/>
      </c>
      <c r="Q458" s="11">
        <f t="shared" si="167"/>
      </c>
      <c r="R458" s="21">
        <f t="shared" si="159"/>
      </c>
      <c r="S458" s="22">
        <f t="shared" si="160"/>
      </c>
      <c r="T458" s="21">
        <f t="shared" si="161"/>
      </c>
      <c r="U458" s="11">
        <f t="shared" si="162"/>
      </c>
      <c r="V458" s="11">
        <f t="shared" si="163"/>
      </c>
      <c r="W458" s="22">
        <f t="shared" si="164"/>
      </c>
      <c r="X458" s="22">
        <f t="shared" si="165"/>
      </c>
      <c r="Y458" s="21">
        <f t="shared" si="166"/>
      </c>
      <c r="AN458" s="19"/>
      <c r="AO458" s="19"/>
    </row>
    <row r="459" spans="2:41" s="11" customFormat="1" ht="12.75">
      <c r="B459" s="15"/>
      <c r="C459" s="16">
        <f>IF(B459="x",COUNTIF($B$5:$B459,"x"),"")</f>
      </c>
      <c r="D459" s="17" t="s">
        <v>487</v>
      </c>
      <c r="E459" s="18">
        <v>39126</v>
      </c>
      <c r="F459" s="18">
        <f t="shared" si="150"/>
        <v>39857</v>
      </c>
      <c r="H459" s="11">
        <f t="shared" si="151"/>
      </c>
      <c r="I459" s="19">
        <f t="shared" si="152"/>
      </c>
      <c r="J459" s="11">
        <f t="shared" si="153"/>
      </c>
      <c r="L459" s="11">
        <f t="shared" si="154"/>
      </c>
      <c r="M459" s="11">
        <f t="shared" si="155"/>
      </c>
      <c r="N459" s="19">
        <f t="shared" si="156"/>
      </c>
      <c r="O459" s="19">
        <f t="shared" si="157"/>
      </c>
      <c r="P459" s="20">
        <f t="shared" si="158"/>
      </c>
      <c r="Q459" s="11">
        <f t="shared" si="167"/>
      </c>
      <c r="R459" s="21">
        <f t="shared" si="159"/>
      </c>
      <c r="S459" s="22">
        <f t="shared" si="160"/>
      </c>
      <c r="T459" s="21">
        <f t="shared" si="161"/>
      </c>
      <c r="U459" s="11">
        <f t="shared" si="162"/>
      </c>
      <c r="V459" s="11">
        <f t="shared" si="163"/>
      </c>
      <c r="W459" s="22">
        <f t="shared" si="164"/>
      </c>
      <c r="X459" s="22">
        <f t="shared" si="165"/>
      </c>
      <c r="Y459" s="21">
        <f t="shared" si="166"/>
      </c>
      <c r="AN459" s="19"/>
      <c r="AO459" s="19"/>
    </row>
    <row r="460" spans="2:41" s="11" customFormat="1" ht="12.75">
      <c r="B460" s="15"/>
      <c r="C460" s="16">
        <f>IF(B460="x",COUNTIF($B$5:$B460,"x"),"")</f>
      </c>
      <c r="D460" s="17" t="s">
        <v>488</v>
      </c>
      <c r="E460" s="18">
        <v>39188</v>
      </c>
      <c r="F460" s="18">
        <f t="shared" si="150"/>
        <v>39919</v>
      </c>
      <c r="H460" s="11">
        <f t="shared" si="151"/>
      </c>
      <c r="I460" s="19">
        <f t="shared" si="152"/>
      </c>
      <c r="J460" s="11">
        <f t="shared" si="153"/>
      </c>
      <c r="L460" s="11">
        <f t="shared" si="154"/>
      </c>
      <c r="M460" s="11">
        <f t="shared" si="155"/>
      </c>
      <c r="N460" s="19">
        <f t="shared" si="156"/>
      </c>
      <c r="O460" s="19">
        <f t="shared" si="157"/>
      </c>
      <c r="P460" s="20">
        <f t="shared" si="158"/>
      </c>
      <c r="Q460" s="11">
        <f t="shared" si="167"/>
      </c>
      <c r="R460" s="21">
        <f t="shared" si="159"/>
      </c>
      <c r="S460" s="22">
        <f t="shared" si="160"/>
      </c>
      <c r="T460" s="21">
        <f t="shared" si="161"/>
      </c>
      <c r="U460" s="11">
        <f t="shared" si="162"/>
      </c>
      <c r="V460" s="11">
        <f t="shared" si="163"/>
      </c>
      <c r="W460" s="22">
        <f t="shared" si="164"/>
      </c>
      <c r="X460" s="22">
        <f t="shared" si="165"/>
      </c>
      <c r="Y460" s="21">
        <f t="shared" si="166"/>
      </c>
      <c r="AN460" s="19"/>
      <c r="AO460" s="19"/>
    </row>
    <row r="461" spans="2:41" s="11" customFormat="1" ht="12.75">
      <c r="B461" s="15"/>
      <c r="C461" s="16">
        <f>IF(B461="x",COUNTIF($B$5:$B461,"x"),"")</f>
      </c>
      <c r="D461" s="17" t="s">
        <v>489</v>
      </c>
      <c r="E461" s="18">
        <v>39188</v>
      </c>
      <c r="F461" s="18">
        <f t="shared" si="150"/>
        <v>39919</v>
      </c>
      <c r="H461" s="11">
        <f t="shared" si="151"/>
      </c>
      <c r="I461" s="19">
        <f t="shared" si="152"/>
      </c>
      <c r="J461" s="11">
        <f t="shared" si="153"/>
      </c>
      <c r="L461" s="11">
        <f t="shared" si="154"/>
      </c>
      <c r="M461" s="11">
        <f t="shared" si="155"/>
      </c>
      <c r="N461" s="19">
        <f t="shared" si="156"/>
      </c>
      <c r="O461" s="19">
        <f t="shared" si="157"/>
      </c>
      <c r="P461" s="20">
        <f t="shared" si="158"/>
      </c>
      <c r="Q461" s="11">
        <f t="shared" si="167"/>
      </c>
      <c r="R461" s="21">
        <f t="shared" si="159"/>
      </c>
      <c r="S461" s="22">
        <f t="shared" si="160"/>
      </c>
      <c r="T461" s="21">
        <f t="shared" si="161"/>
      </c>
      <c r="U461" s="11">
        <f t="shared" si="162"/>
      </c>
      <c r="V461" s="11">
        <f t="shared" si="163"/>
      </c>
      <c r="W461" s="22">
        <f t="shared" si="164"/>
      </c>
      <c r="X461" s="22">
        <f t="shared" si="165"/>
      </c>
      <c r="Y461" s="21">
        <f t="shared" si="166"/>
      </c>
      <c r="AN461" s="19"/>
      <c r="AO461" s="19"/>
    </row>
    <row r="462" spans="2:41" s="11" customFormat="1" ht="12.75">
      <c r="B462" s="15"/>
      <c r="C462" s="16">
        <f>IF(B462="x",COUNTIF($B$5:$B462,"x"),"")</f>
      </c>
      <c r="D462" s="17" t="s">
        <v>490</v>
      </c>
      <c r="E462" s="18">
        <v>39107</v>
      </c>
      <c r="F462" s="18">
        <f t="shared" si="150"/>
        <v>39838</v>
      </c>
      <c r="H462" s="11">
        <f t="shared" si="151"/>
      </c>
      <c r="I462" s="19">
        <f t="shared" si="152"/>
      </c>
      <c r="J462" s="11">
        <f t="shared" si="153"/>
      </c>
      <c r="L462" s="11">
        <f t="shared" si="154"/>
      </c>
      <c r="M462" s="11">
        <f t="shared" si="155"/>
      </c>
      <c r="N462" s="19">
        <f t="shared" si="156"/>
      </c>
      <c r="O462" s="19">
        <f t="shared" si="157"/>
      </c>
      <c r="P462" s="20">
        <f t="shared" si="158"/>
      </c>
      <c r="Q462" s="11">
        <f t="shared" si="167"/>
      </c>
      <c r="R462" s="21">
        <f t="shared" si="159"/>
      </c>
      <c r="S462" s="22">
        <f t="shared" si="160"/>
      </c>
      <c r="T462" s="21">
        <f t="shared" si="161"/>
      </c>
      <c r="U462" s="11">
        <f t="shared" si="162"/>
      </c>
      <c r="V462" s="11">
        <f t="shared" si="163"/>
      </c>
      <c r="W462" s="22">
        <f t="shared" si="164"/>
      </c>
      <c r="X462" s="22">
        <f t="shared" si="165"/>
      </c>
      <c r="Y462" s="21">
        <f t="shared" si="166"/>
      </c>
      <c r="AN462" s="19"/>
      <c r="AO462" s="19"/>
    </row>
    <row r="463" spans="2:41" s="11" customFormat="1" ht="12.75">
      <c r="B463" s="15"/>
      <c r="C463" s="16">
        <f>IF(B463="x",COUNTIF($B$5:$B463,"x"),"")</f>
      </c>
      <c r="D463" s="17" t="s">
        <v>491</v>
      </c>
      <c r="E463" s="18">
        <v>39255</v>
      </c>
      <c r="F463" s="18">
        <f t="shared" si="150"/>
        <v>39986</v>
      </c>
      <c r="H463" s="11">
        <f t="shared" si="151"/>
      </c>
      <c r="I463" s="19">
        <f t="shared" si="152"/>
      </c>
      <c r="J463" s="11">
        <f t="shared" si="153"/>
      </c>
      <c r="L463" s="11">
        <f t="shared" si="154"/>
      </c>
      <c r="M463" s="11">
        <f t="shared" si="155"/>
      </c>
      <c r="N463" s="19">
        <f t="shared" si="156"/>
      </c>
      <c r="O463" s="19">
        <f t="shared" si="157"/>
      </c>
      <c r="P463" s="20">
        <f t="shared" si="158"/>
      </c>
      <c r="Q463" s="11">
        <f t="shared" si="167"/>
      </c>
      <c r="R463" s="21">
        <f t="shared" si="159"/>
      </c>
      <c r="S463" s="22">
        <f t="shared" si="160"/>
      </c>
      <c r="T463" s="21">
        <f t="shared" si="161"/>
      </c>
      <c r="U463" s="11">
        <f t="shared" si="162"/>
      </c>
      <c r="V463" s="11">
        <f t="shared" si="163"/>
      </c>
      <c r="W463" s="22">
        <f t="shared" si="164"/>
      </c>
      <c r="X463" s="22">
        <f t="shared" si="165"/>
      </c>
      <c r="Y463" s="21">
        <f t="shared" si="166"/>
      </c>
      <c r="AN463" s="19"/>
      <c r="AO463" s="19"/>
    </row>
    <row r="464" spans="2:41" s="11" customFormat="1" ht="12.75">
      <c r="B464" s="15"/>
      <c r="C464" s="16">
        <f>IF(B464="x",COUNTIF($B$5:$B464,"x"),"")</f>
      </c>
      <c r="D464" s="17" t="s">
        <v>492</v>
      </c>
      <c r="E464" s="18">
        <v>39255</v>
      </c>
      <c r="F464" s="18">
        <f t="shared" si="150"/>
        <v>39986</v>
      </c>
      <c r="H464" s="11">
        <f t="shared" si="151"/>
      </c>
      <c r="I464" s="19">
        <f t="shared" si="152"/>
      </c>
      <c r="J464" s="11">
        <f t="shared" si="153"/>
      </c>
      <c r="L464" s="11">
        <f t="shared" si="154"/>
      </c>
      <c r="M464" s="11">
        <f t="shared" si="155"/>
      </c>
      <c r="N464" s="19">
        <f t="shared" si="156"/>
      </c>
      <c r="O464" s="19">
        <f t="shared" si="157"/>
      </c>
      <c r="P464" s="20">
        <f t="shared" si="158"/>
      </c>
      <c r="Q464" s="11">
        <f t="shared" si="167"/>
      </c>
      <c r="R464" s="21">
        <f t="shared" si="159"/>
      </c>
      <c r="S464" s="22">
        <f t="shared" si="160"/>
      </c>
      <c r="T464" s="21">
        <f t="shared" si="161"/>
      </c>
      <c r="U464" s="11">
        <f t="shared" si="162"/>
      </c>
      <c r="V464" s="11">
        <f t="shared" si="163"/>
      </c>
      <c r="W464" s="22">
        <f t="shared" si="164"/>
      </c>
      <c r="X464" s="22">
        <f t="shared" si="165"/>
      </c>
      <c r="Y464" s="21">
        <f t="shared" si="166"/>
      </c>
      <c r="AN464" s="19"/>
      <c r="AO464" s="19"/>
    </row>
    <row r="465" spans="2:41" s="11" customFormat="1" ht="12.75">
      <c r="B465" s="15"/>
      <c r="C465" s="16">
        <f>IF(B465="x",COUNTIF($B$5:$B465,"x"),"")</f>
      </c>
      <c r="D465" s="17" t="s">
        <v>493</v>
      </c>
      <c r="E465" s="18">
        <v>39295</v>
      </c>
      <c r="F465" s="18">
        <f t="shared" si="150"/>
        <v>40026</v>
      </c>
      <c r="H465" s="11">
        <f t="shared" si="151"/>
      </c>
      <c r="I465" s="19">
        <f t="shared" si="152"/>
      </c>
      <c r="J465" s="11">
        <f t="shared" si="153"/>
      </c>
      <c r="L465" s="11">
        <f t="shared" si="154"/>
      </c>
      <c r="M465" s="11">
        <f t="shared" si="155"/>
      </c>
      <c r="N465" s="19">
        <f t="shared" si="156"/>
      </c>
      <c r="O465" s="19">
        <f t="shared" si="157"/>
      </c>
      <c r="P465" s="20">
        <f t="shared" si="158"/>
      </c>
      <c r="Q465" s="11">
        <f t="shared" si="167"/>
      </c>
      <c r="R465" s="21">
        <f t="shared" si="159"/>
      </c>
      <c r="S465" s="22">
        <f t="shared" si="160"/>
      </c>
      <c r="T465" s="21">
        <f t="shared" si="161"/>
      </c>
      <c r="U465" s="11">
        <f t="shared" si="162"/>
      </c>
      <c r="V465" s="11">
        <f t="shared" si="163"/>
      </c>
      <c r="W465" s="22">
        <f t="shared" si="164"/>
      </c>
      <c r="X465" s="22">
        <f t="shared" si="165"/>
      </c>
      <c r="Y465" s="21">
        <f t="shared" si="166"/>
      </c>
      <c r="AN465" s="19"/>
      <c r="AO465" s="19"/>
    </row>
    <row r="466" spans="2:41" s="11" customFormat="1" ht="12.75">
      <c r="B466" s="15"/>
      <c r="C466" s="16">
        <f>IF(B466="x",COUNTIF($B$5:$B466,"x"),"")</f>
      </c>
      <c r="D466" s="17" t="s">
        <v>494</v>
      </c>
      <c r="E466" s="18">
        <v>39233</v>
      </c>
      <c r="F466" s="18">
        <f t="shared" si="150"/>
        <v>39964</v>
      </c>
      <c r="H466" s="11">
        <f t="shared" si="151"/>
      </c>
      <c r="I466" s="19">
        <f t="shared" si="152"/>
      </c>
      <c r="J466" s="11">
        <f t="shared" si="153"/>
      </c>
      <c r="L466" s="11">
        <f t="shared" si="154"/>
      </c>
      <c r="M466" s="11">
        <f t="shared" si="155"/>
      </c>
      <c r="N466" s="19">
        <f t="shared" si="156"/>
      </c>
      <c r="O466" s="19">
        <f t="shared" si="157"/>
      </c>
      <c r="P466" s="20">
        <f t="shared" si="158"/>
      </c>
      <c r="Q466" s="11">
        <f t="shared" si="167"/>
      </c>
      <c r="R466" s="21">
        <f t="shared" si="159"/>
      </c>
      <c r="S466" s="22">
        <f t="shared" si="160"/>
      </c>
      <c r="T466" s="21">
        <f t="shared" si="161"/>
      </c>
      <c r="U466" s="11">
        <f t="shared" si="162"/>
      </c>
      <c r="V466" s="11">
        <f t="shared" si="163"/>
      </c>
      <c r="W466" s="22">
        <f t="shared" si="164"/>
      </c>
      <c r="X466" s="22">
        <f t="shared" si="165"/>
      </c>
      <c r="Y466" s="21">
        <f t="shared" si="166"/>
      </c>
      <c r="AN466" s="19"/>
      <c r="AO466" s="19"/>
    </row>
    <row r="467" spans="2:41" s="11" customFormat="1" ht="12.75">
      <c r="B467" s="15"/>
      <c r="C467" s="16">
        <f>IF(B467="x",COUNTIF($B$5:$B467,"x"),"")</f>
      </c>
      <c r="D467" s="17" t="s">
        <v>495</v>
      </c>
      <c r="E467" s="18">
        <v>39262</v>
      </c>
      <c r="F467" s="18">
        <f t="shared" si="150"/>
        <v>39993</v>
      </c>
      <c r="H467" s="11">
        <f t="shared" si="151"/>
      </c>
      <c r="I467" s="19">
        <f t="shared" si="152"/>
      </c>
      <c r="J467" s="11">
        <f t="shared" si="153"/>
      </c>
      <c r="L467" s="11">
        <f t="shared" si="154"/>
      </c>
      <c r="M467" s="11">
        <f t="shared" si="155"/>
      </c>
      <c r="N467" s="19">
        <f t="shared" si="156"/>
      </c>
      <c r="O467" s="19">
        <f t="shared" si="157"/>
      </c>
      <c r="P467" s="20">
        <f t="shared" si="158"/>
      </c>
      <c r="Q467" s="11">
        <f t="shared" si="167"/>
      </c>
      <c r="R467" s="21">
        <f t="shared" si="159"/>
      </c>
      <c r="S467" s="22">
        <f t="shared" si="160"/>
      </c>
      <c r="T467" s="21">
        <f t="shared" si="161"/>
      </c>
      <c r="U467" s="11">
        <f t="shared" si="162"/>
      </c>
      <c r="V467" s="11">
        <f t="shared" si="163"/>
      </c>
      <c r="W467" s="22">
        <f t="shared" si="164"/>
      </c>
      <c r="X467" s="22">
        <f t="shared" si="165"/>
      </c>
      <c r="Y467" s="21">
        <f t="shared" si="166"/>
      </c>
      <c r="AN467" s="19"/>
      <c r="AO467" s="19"/>
    </row>
    <row r="468" spans="2:41" s="11" customFormat="1" ht="12.75">
      <c r="B468" s="15"/>
      <c r="C468" s="16">
        <f>IF(B468="x",COUNTIF($B$5:$B468,"x"),"")</f>
      </c>
      <c r="D468" s="17" t="s">
        <v>496</v>
      </c>
      <c r="E468" s="18">
        <v>39262</v>
      </c>
      <c r="F468" s="18">
        <f t="shared" si="150"/>
        <v>39993</v>
      </c>
      <c r="H468" s="11">
        <f t="shared" si="151"/>
      </c>
      <c r="I468" s="19">
        <f t="shared" si="152"/>
      </c>
      <c r="J468" s="11">
        <f t="shared" si="153"/>
      </c>
      <c r="L468" s="11">
        <f t="shared" si="154"/>
      </c>
      <c r="M468" s="11">
        <f t="shared" si="155"/>
      </c>
      <c r="N468" s="19">
        <f t="shared" si="156"/>
      </c>
      <c r="O468" s="19">
        <f t="shared" si="157"/>
      </c>
      <c r="P468" s="20">
        <f t="shared" si="158"/>
      </c>
      <c r="Q468" s="11">
        <f t="shared" si="167"/>
      </c>
      <c r="R468" s="21">
        <f t="shared" si="159"/>
      </c>
      <c r="S468" s="22">
        <f t="shared" si="160"/>
      </c>
      <c r="T468" s="21">
        <f t="shared" si="161"/>
      </c>
      <c r="U468" s="11">
        <f t="shared" si="162"/>
      </c>
      <c r="V468" s="11">
        <f t="shared" si="163"/>
      </c>
      <c r="W468" s="22">
        <f t="shared" si="164"/>
      </c>
      <c r="X468" s="22">
        <f t="shared" si="165"/>
      </c>
      <c r="Y468" s="21">
        <f t="shared" si="166"/>
      </c>
      <c r="AN468" s="19"/>
      <c r="AO468" s="19"/>
    </row>
    <row r="469" spans="2:41" s="11" customFormat="1" ht="12.75">
      <c r="B469" s="15"/>
      <c r="C469" s="16">
        <f>IF(B469="x",COUNTIF($B$5:$B469,"x"),"")</f>
      </c>
      <c r="D469" s="17" t="s">
        <v>497</v>
      </c>
      <c r="E469" s="18">
        <v>39233</v>
      </c>
      <c r="F469" s="18">
        <f t="shared" si="150"/>
        <v>39964</v>
      </c>
      <c r="H469" s="11">
        <f t="shared" si="151"/>
      </c>
      <c r="I469" s="19">
        <f t="shared" si="152"/>
      </c>
      <c r="J469" s="11">
        <f t="shared" si="153"/>
      </c>
      <c r="L469" s="11">
        <f t="shared" si="154"/>
      </c>
      <c r="M469" s="11">
        <f t="shared" si="155"/>
      </c>
      <c r="N469" s="19">
        <f t="shared" si="156"/>
      </c>
      <c r="O469" s="19">
        <f t="shared" si="157"/>
      </c>
      <c r="P469" s="20">
        <f t="shared" si="158"/>
      </c>
      <c r="Q469" s="11">
        <f t="shared" si="167"/>
      </c>
      <c r="R469" s="21">
        <f t="shared" si="159"/>
      </c>
      <c r="S469" s="22">
        <f t="shared" si="160"/>
      </c>
      <c r="T469" s="21">
        <f t="shared" si="161"/>
      </c>
      <c r="U469" s="11">
        <f t="shared" si="162"/>
      </c>
      <c r="V469" s="11">
        <f t="shared" si="163"/>
      </c>
      <c r="W469" s="22">
        <f t="shared" si="164"/>
      </c>
      <c r="X469" s="22">
        <f t="shared" si="165"/>
      </c>
      <c r="Y469" s="21">
        <f t="shared" si="166"/>
      </c>
      <c r="AN469" s="19"/>
      <c r="AO469" s="19"/>
    </row>
    <row r="470" spans="2:41" s="11" customFormat="1" ht="12.75">
      <c r="B470" s="15"/>
      <c r="C470" s="16">
        <f>IF(B470="x",COUNTIF($B$5:$B470,"x"),"")</f>
      </c>
      <c r="D470" s="17" t="s">
        <v>498</v>
      </c>
      <c r="E470" s="18">
        <v>39135</v>
      </c>
      <c r="F470" s="18">
        <f t="shared" si="150"/>
        <v>39866</v>
      </c>
      <c r="H470" s="11">
        <f t="shared" si="151"/>
      </c>
      <c r="I470" s="19">
        <f t="shared" si="152"/>
      </c>
      <c r="J470" s="11">
        <f t="shared" si="153"/>
      </c>
      <c r="L470" s="11">
        <f t="shared" si="154"/>
      </c>
      <c r="M470" s="11">
        <f t="shared" si="155"/>
      </c>
      <c r="N470" s="19">
        <f t="shared" si="156"/>
      </c>
      <c r="O470" s="19">
        <f t="shared" si="157"/>
      </c>
      <c r="P470" s="20">
        <f t="shared" si="158"/>
      </c>
      <c r="Q470" s="11">
        <f t="shared" si="167"/>
      </c>
      <c r="R470" s="21">
        <f t="shared" si="159"/>
      </c>
      <c r="S470" s="22">
        <f t="shared" si="160"/>
      </c>
      <c r="T470" s="21">
        <f t="shared" si="161"/>
      </c>
      <c r="U470" s="11">
        <f t="shared" si="162"/>
      </c>
      <c r="V470" s="11">
        <f t="shared" si="163"/>
      </c>
      <c r="W470" s="22">
        <f t="shared" si="164"/>
      </c>
      <c r="X470" s="22">
        <f t="shared" si="165"/>
      </c>
      <c r="Y470" s="21">
        <f t="shared" si="166"/>
      </c>
      <c r="AN470" s="19"/>
      <c r="AO470" s="19"/>
    </row>
    <row r="471" spans="2:41" s="11" customFormat="1" ht="12.75">
      <c r="B471" s="15"/>
      <c r="C471" s="16">
        <f>IF(B471="x",COUNTIF($B$5:$B471,"x"),"")</f>
      </c>
      <c r="D471" s="17" t="s">
        <v>499</v>
      </c>
      <c r="E471" s="18">
        <v>39406</v>
      </c>
      <c r="F471" s="18">
        <f t="shared" si="150"/>
        <v>40137</v>
      </c>
      <c r="H471" s="11">
        <f t="shared" si="151"/>
      </c>
      <c r="I471" s="19">
        <f t="shared" si="152"/>
      </c>
      <c r="J471" s="11">
        <f t="shared" si="153"/>
      </c>
      <c r="L471" s="11">
        <f t="shared" si="154"/>
      </c>
      <c r="M471" s="11">
        <f t="shared" si="155"/>
      </c>
      <c r="N471" s="19">
        <f t="shared" si="156"/>
      </c>
      <c r="O471" s="19">
        <f t="shared" si="157"/>
      </c>
      <c r="P471" s="20">
        <f t="shared" si="158"/>
      </c>
      <c r="Q471" s="11">
        <f t="shared" si="167"/>
      </c>
      <c r="R471" s="21">
        <f t="shared" si="159"/>
      </c>
      <c r="S471" s="22">
        <f t="shared" si="160"/>
      </c>
      <c r="T471" s="21">
        <f t="shared" si="161"/>
      </c>
      <c r="U471" s="11">
        <f t="shared" si="162"/>
      </c>
      <c r="V471" s="11">
        <f t="shared" si="163"/>
      </c>
      <c r="W471" s="22">
        <f t="shared" si="164"/>
      </c>
      <c r="X471" s="22">
        <f t="shared" si="165"/>
      </c>
      <c r="Y471" s="21">
        <f t="shared" si="166"/>
      </c>
      <c r="AN471" s="19"/>
      <c r="AO471" s="19"/>
    </row>
    <row r="472" spans="2:41" s="11" customFormat="1" ht="12.75">
      <c r="B472" s="15"/>
      <c r="C472" s="16">
        <f>IF(B472="x",COUNTIF($B$5:$B472,"x"),"")</f>
      </c>
      <c r="D472" s="17" t="s">
        <v>500</v>
      </c>
      <c r="E472" s="18">
        <v>39107</v>
      </c>
      <c r="F472" s="18">
        <f t="shared" si="150"/>
        <v>39838</v>
      </c>
      <c r="H472" s="11">
        <f t="shared" si="151"/>
      </c>
      <c r="I472" s="19">
        <f t="shared" si="152"/>
      </c>
      <c r="J472" s="11">
        <f t="shared" si="153"/>
      </c>
      <c r="L472" s="11">
        <f t="shared" si="154"/>
      </c>
      <c r="M472" s="11">
        <f t="shared" si="155"/>
      </c>
      <c r="N472" s="19">
        <f t="shared" si="156"/>
      </c>
      <c r="O472" s="19">
        <f t="shared" si="157"/>
      </c>
      <c r="P472" s="20">
        <f t="shared" si="158"/>
      </c>
      <c r="Q472" s="11">
        <f t="shared" si="167"/>
      </c>
      <c r="R472" s="21">
        <f t="shared" si="159"/>
      </c>
      <c r="S472" s="22">
        <f t="shared" si="160"/>
      </c>
      <c r="T472" s="21">
        <f t="shared" si="161"/>
      </c>
      <c r="U472" s="11">
        <f t="shared" si="162"/>
      </c>
      <c r="V472" s="11">
        <f t="shared" si="163"/>
      </c>
      <c r="W472" s="22">
        <f t="shared" si="164"/>
      </c>
      <c r="X472" s="22">
        <f t="shared" si="165"/>
      </c>
      <c r="Y472" s="21">
        <f t="shared" si="166"/>
      </c>
      <c r="AN472" s="19"/>
      <c r="AO472" s="19"/>
    </row>
    <row r="473" spans="2:41" s="11" customFormat="1" ht="12.75">
      <c r="B473" s="15"/>
      <c r="C473" s="16">
        <f>IF(B473="x",COUNTIF($B$5:$B473,"x"),"")</f>
      </c>
      <c r="D473" s="17" t="s">
        <v>501</v>
      </c>
      <c r="E473" s="18">
        <v>39165</v>
      </c>
      <c r="F473" s="18">
        <f t="shared" si="150"/>
        <v>39896</v>
      </c>
      <c r="H473" s="11">
        <f t="shared" si="151"/>
      </c>
      <c r="I473" s="19">
        <f t="shared" si="152"/>
      </c>
      <c r="J473" s="11">
        <f t="shared" si="153"/>
      </c>
      <c r="L473" s="11">
        <f t="shared" si="154"/>
      </c>
      <c r="M473" s="11">
        <f t="shared" si="155"/>
      </c>
      <c r="N473" s="19">
        <f t="shared" si="156"/>
      </c>
      <c r="O473" s="19">
        <f t="shared" si="157"/>
      </c>
      <c r="P473" s="20">
        <f t="shared" si="158"/>
      </c>
      <c r="Q473" s="11">
        <f t="shared" si="167"/>
      </c>
      <c r="R473" s="21">
        <f t="shared" si="159"/>
      </c>
      <c r="S473" s="22">
        <f t="shared" si="160"/>
      </c>
      <c r="T473" s="21">
        <f t="shared" si="161"/>
      </c>
      <c r="U473" s="11">
        <f t="shared" si="162"/>
      </c>
      <c r="V473" s="11">
        <f t="shared" si="163"/>
      </c>
      <c r="W473" s="22">
        <f t="shared" si="164"/>
      </c>
      <c r="X473" s="22">
        <f t="shared" si="165"/>
      </c>
      <c r="Y473" s="21">
        <f t="shared" si="166"/>
      </c>
      <c r="AN473" s="19"/>
      <c r="AO473" s="19"/>
    </row>
    <row r="474" spans="2:41" s="11" customFormat="1" ht="12.75">
      <c r="B474" s="15"/>
      <c r="C474" s="16">
        <f>IF(B474="x",COUNTIF($B$5:$B474,"x"),"")</f>
      </c>
      <c r="D474" s="17" t="s">
        <v>502</v>
      </c>
      <c r="E474" s="18">
        <v>39356</v>
      </c>
      <c r="F474" s="18">
        <f t="shared" si="150"/>
        <v>40087</v>
      </c>
      <c r="H474" s="11">
        <f t="shared" si="151"/>
      </c>
      <c r="I474" s="19">
        <f t="shared" si="152"/>
      </c>
      <c r="J474" s="11">
        <f t="shared" si="153"/>
      </c>
      <c r="L474" s="11">
        <f t="shared" si="154"/>
      </c>
      <c r="M474" s="11">
        <f t="shared" si="155"/>
      </c>
      <c r="N474" s="19">
        <f t="shared" si="156"/>
      </c>
      <c r="O474" s="19">
        <f t="shared" si="157"/>
      </c>
      <c r="P474" s="20">
        <f t="shared" si="158"/>
      </c>
      <c r="Q474" s="11">
        <f t="shared" si="167"/>
      </c>
      <c r="R474" s="21">
        <f t="shared" si="159"/>
      </c>
      <c r="S474" s="22">
        <f t="shared" si="160"/>
      </c>
      <c r="T474" s="21">
        <f t="shared" si="161"/>
      </c>
      <c r="U474" s="11">
        <f t="shared" si="162"/>
      </c>
      <c r="V474" s="11">
        <f t="shared" si="163"/>
      </c>
      <c r="W474" s="22">
        <f t="shared" si="164"/>
      </c>
      <c r="X474" s="22">
        <f t="shared" si="165"/>
      </c>
      <c r="Y474" s="21">
        <f t="shared" si="166"/>
      </c>
      <c r="AN474" s="19"/>
      <c r="AO474" s="19"/>
    </row>
    <row r="475" spans="2:41" s="11" customFormat="1" ht="12.75">
      <c r="B475" s="15"/>
      <c r="C475" s="16">
        <f>IF(B475="x",COUNTIF($B$5:$B475,"x"),"")</f>
      </c>
      <c r="D475" s="17" t="s">
        <v>503</v>
      </c>
      <c r="E475" s="18">
        <v>39356</v>
      </c>
      <c r="F475" s="18">
        <f t="shared" si="150"/>
        <v>40087</v>
      </c>
      <c r="H475" s="11">
        <f t="shared" si="151"/>
      </c>
      <c r="I475" s="19">
        <f t="shared" si="152"/>
      </c>
      <c r="J475" s="11">
        <f t="shared" si="153"/>
      </c>
      <c r="L475" s="11">
        <f t="shared" si="154"/>
      </c>
      <c r="M475" s="11">
        <f t="shared" si="155"/>
      </c>
      <c r="N475" s="19">
        <f t="shared" si="156"/>
      </c>
      <c r="O475" s="19">
        <f t="shared" si="157"/>
      </c>
      <c r="P475" s="20">
        <f t="shared" si="158"/>
      </c>
      <c r="Q475" s="11">
        <f t="shared" si="167"/>
      </c>
      <c r="R475" s="21">
        <f t="shared" si="159"/>
      </c>
      <c r="S475" s="22">
        <f t="shared" si="160"/>
      </c>
      <c r="T475" s="21">
        <f t="shared" si="161"/>
      </c>
      <c r="U475" s="11">
        <f t="shared" si="162"/>
      </c>
      <c r="V475" s="11">
        <f t="shared" si="163"/>
      </c>
      <c r="W475" s="22">
        <f t="shared" si="164"/>
      </c>
      <c r="X475" s="22">
        <f t="shared" si="165"/>
      </c>
      <c r="Y475" s="21">
        <f t="shared" si="166"/>
      </c>
      <c r="AN475" s="19"/>
      <c r="AO475" s="19"/>
    </row>
    <row r="476" spans="2:41" s="11" customFormat="1" ht="12.75">
      <c r="B476" s="15"/>
      <c r="C476" s="16">
        <f>IF(B476="x",COUNTIF($B$5:$B476,"x"),"")</f>
      </c>
      <c r="D476" s="17" t="s">
        <v>504</v>
      </c>
      <c r="E476" s="18">
        <v>39278</v>
      </c>
      <c r="F476" s="18">
        <f t="shared" si="150"/>
        <v>40009</v>
      </c>
      <c r="H476" s="11">
        <f t="shared" si="151"/>
      </c>
      <c r="I476" s="19">
        <f t="shared" si="152"/>
      </c>
      <c r="J476" s="11">
        <f t="shared" si="153"/>
      </c>
      <c r="L476" s="11">
        <f t="shared" si="154"/>
      </c>
      <c r="M476" s="11">
        <f t="shared" si="155"/>
      </c>
      <c r="N476" s="19">
        <f t="shared" si="156"/>
      </c>
      <c r="O476" s="19">
        <f t="shared" si="157"/>
      </c>
      <c r="P476" s="20">
        <f t="shared" si="158"/>
      </c>
      <c r="Q476" s="11">
        <f t="shared" si="167"/>
      </c>
      <c r="R476" s="21">
        <f t="shared" si="159"/>
      </c>
      <c r="S476" s="22">
        <f t="shared" si="160"/>
      </c>
      <c r="T476" s="21">
        <f t="shared" si="161"/>
      </c>
      <c r="U476" s="11">
        <f t="shared" si="162"/>
      </c>
      <c r="V476" s="11">
        <f t="shared" si="163"/>
      </c>
      <c r="W476" s="22">
        <f t="shared" si="164"/>
      </c>
      <c r="X476" s="22">
        <f t="shared" si="165"/>
      </c>
      <c r="Y476" s="21">
        <f t="shared" si="166"/>
      </c>
      <c r="AN476" s="19"/>
      <c r="AO476" s="19"/>
    </row>
    <row r="477" spans="2:41" s="11" customFormat="1" ht="12.75">
      <c r="B477" s="15"/>
      <c r="C477" s="16">
        <f>IF(B477="x",COUNTIF($B$5:$B477,"x"),"")</f>
      </c>
      <c r="D477" s="17" t="s">
        <v>505</v>
      </c>
      <c r="E477" s="18">
        <v>39278</v>
      </c>
      <c r="F477" s="18">
        <f t="shared" si="150"/>
        <v>40009</v>
      </c>
      <c r="H477" s="11">
        <f t="shared" si="151"/>
      </c>
      <c r="I477" s="19">
        <f t="shared" si="152"/>
      </c>
      <c r="J477" s="11">
        <f t="shared" si="153"/>
      </c>
      <c r="L477" s="11">
        <f t="shared" si="154"/>
      </c>
      <c r="M477" s="11">
        <f t="shared" si="155"/>
      </c>
      <c r="N477" s="19">
        <f t="shared" si="156"/>
      </c>
      <c r="O477" s="19">
        <f t="shared" si="157"/>
      </c>
      <c r="P477" s="20">
        <f t="shared" si="158"/>
      </c>
      <c r="Q477" s="11">
        <f t="shared" si="167"/>
      </c>
      <c r="R477" s="21">
        <f t="shared" si="159"/>
      </c>
      <c r="S477" s="22">
        <f t="shared" si="160"/>
      </c>
      <c r="T477" s="21">
        <f t="shared" si="161"/>
      </c>
      <c r="U477" s="11">
        <f t="shared" si="162"/>
      </c>
      <c r="V477" s="11">
        <f t="shared" si="163"/>
      </c>
      <c r="W477" s="22">
        <f t="shared" si="164"/>
      </c>
      <c r="X477" s="22">
        <f t="shared" si="165"/>
      </c>
      <c r="Y477" s="21">
        <f t="shared" si="166"/>
      </c>
      <c r="AN477" s="19"/>
      <c r="AO477" s="19"/>
    </row>
    <row r="478" spans="2:41" s="11" customFormat="1" ht="12.75">
      <c r="B478" s="15"/>
      <c r="C478" s="16">
        <f>IF(B478="x",COUNTIF($B$5:$B478,"x"),"")</f>
      </c>
      <c r="D478" s="17" t="s">
        <v>506</v>
      </c>
      <c r="E478" s="18">
        <v>39259</v>
      </c>
      <c r="F478" s="18">
        <f t="shared" si="150"/>
        <v>39990</v>
      </c>
      <c r="H478" s="11">
        <f t="shared" si="151"/>
      </c>
      <c r="I478" s="19">
        <f t="shared" si="152"/>
      </c>
      <c r="J478" s="11">
        <f t="shared" si="153"/>
      </c>
      <c r="L478" s="11">
        <f t="shared" si="154"/>
      </c>
      <c r="M478" s="11">
        <f t="shared" si="155"/>
      </c>
      <c r="N478" s="19">
        <f t="shared" si="156"/>
      </c>
      <c r="O478" s="19">
        <f t="shared" si="157"/>
      </c>
      <c r="P478" s="20">
        <f t="shared" si="158"/>
      </c>
      <c r="Q478" s="11">
        <f t="shared" si="167"/>
      </c>
      <c r="R478" s="21">
        <f t="shared" si="159"/>
      </c>
      <c r="S478" s="22">
        <f t="shared" si="160"/>
      </c>
      <c r="T478" s="21">
        <f t="shared" si="161"/>
      </c>
      <c r="U478" s="11">
        <f t="shared" si="162"/>
      </c>
      <c r="V478" s="11">
        <f t="shared" si="163"/>
      </c>
      <c r="W478" s="22">
        <f t="shared" si="164"/>
      </c>
      <c r="X478" s="22">
        <f t="shared" si="165"/>
      </c>
      <c r="Y478" s="21">
        <f t="shared" si="166"/>
      </c>
      <c r="AN478" s="19"/>
      <c r="AO478" s="19"/>
    </row>
    <row r="479" spans="2:41" s="11" customFormat="1" ht="12.75">
      <c r="B479" s="15"/>
      <c r="C479" s="16">
        <f>IF(B479="x",COUNTIF($B$5:$B479,"x"),"")</f>
      </c>
      <c r="D479" s="17" t="s">
        <v>507</v>
      </c>
      <c r="E479" s="18">
        <v>39168</v>
      </c>
      <c r="F479" s="18">
        <f t="shared" si="150"/>
        <v>39899</v>
      </c>
      <c r="H479" s="11">
        <f t="shared" si="151"/>
      </c>
      <c r="I479" s="19">
        <f t="shared" si="152"/>
      </c>
      <c r="J479" s="11">
        <f t="shared" si="153"/>
      </c>
      <c r="L479" s="11">
        <f t="shared" si="154"/>
      </c>
      <c r="M479" s="11">
        <f t="shared" si="155"/>
      </c>
      <c r="N479" s="19">
        <f t="shared" si="156"/>
      </c>
      <c r="O479" s="19">
        <f t="shared" si="157"/>
      </c>
      <c r="P479" s="20">
        <f t="shared" si="158"/>
      </c>
      <c r="Q479" s="11">
        <f t="shared" si="167"/>
      </c>
      <c r="R479" s="21">
        <f t="shared" si="159"/>
      </c>
      <c r="S479" s="22">
        <f t="shared" si="160"/>
      </c>
      <c r="T479" s="21">
        <f t="shared" si="161"/>
      </c>
      <c r="U479" s="11">
        <f t="shared" si="162"/>
      </c>
      <c r="V479" s="11">
        <f t="shared" si="163"/>
      </c>
      <c r="W479" s="22">
        <f t="shared" si="164"/>
      </c>
      <c r="X479" s="22">
        <f t="shared" si="165"/>
      </c>
      <c r="Y479" s="21">
        <f t="shared" si="166"/>
      </c>
      <c r="AN479" s="19"/>
      <c r="AO479" s="19"/>
    </row>
    <row r="480" spans="2:41" s="11" customFormat="1" ht="12.75">
      <c r="B480" s="15"/>
      <c r="C480" s="16">
        <f>IF(B480="x",COUNTIF($B$5:$B480,"x"),"")</f>
      </c>
      <c r="D480" s="17" t="s">
        <v>508</v>
      </c>
      <c r="E480" s="18">
        <v>39321</v>
      </c>
      <c r="F480" s="18">
        <f t="shared" si="150"/>
        <v>40052</v>
      </c>
      <c r="H480" s="11">
        <f t="shared" si="151"/>
      </c>
      <c r="I480" s="19">
        <f t="shared" si="152"/>
      </c>
      <c r="J480" s="11">
        <f t="shared" si="153"/>
      </c>
      <c r="L480" s="11">
        <f t="shared" si="154"/>
      </c>
      <c r="M480" s="11">
        <f t="shared" si="155"/>
      </c>
      <c r="N480" s="19">
        <f t="shared" si="156"/>
      </c>
      <c r="O480" s="19">
        <f t="shared" si="157"/>
      </c>
      <c r="P480" s="20">
        <f t="shared" si="158"/>
      </c>
      <c r="Q480" s="11">
        <f t="shared" si="167"/>
      </c>
      <c r="R480" s="21">
        <f t="shared" si="159"/>
      </c>
      <c r="S480" s="22">
        <f t="shared" si="160"/>
      </c>
      <c r="T480" s="21">
        <f t="shared" si="161"/>
      </c>
      <c r="U480" s="11">
        <f t="shared" si="162"/>
      </c>
      <c r="V480" s="11">
        <f t="shared" si="163"/>
      </c>
      <c r="W480" s="22">
        <f t="shared" si="164"/>
      </c>
      <c r="X480" s="22">
        <f t="shared" si="165"/>
      </c>
      <c r="Y480" s="21">
        <f t="shared" si="166"/>
      </c>
      <c r="AN480" s="19"/>
      <c r="AO480" s="19"/>
    </row>
    <row r="481" spans="2:41" s="11" customFormat="1" ht="12.75">
      <c r="B481" s="15"/>
      <c r="C481" s="16">
        <f>IF(B481="x",COUNTIF($B$5:$B481,"x"),"")</f>
      </c>
      <c r="D481" s="17" t="s">
        <v>509</v>
      </c>
      <c r="E481" s="18">
        <v>39381</v>
      </c>
      <c r="F481" s="18">
        <f t="shared" si="150"/>
        <v>40112</v>
      </c>
      <c r="H481" s="11">
        <f t="shared" si="151"/>
      </c>
      <c r="I481" s="19">
        <f t="shared" si="152"/>
      </c>
      <c r="J481" s="11">
        <f t="shared" si="153"/>
      </c>
      <c r="L481" s="11">
        <f t="shared" si="154"/>
      </c>
      <c r="M481" s="11">
        <f t="shared" si="155"/>
      </c>
      <c r="N481" s="19">
        <f t="shared" si="156"/>
      </c>
      <c r="O481" s="19">
        <f t="shared" si="157"/>
      </c>
      <c r="P481" s="20">
        <f t="shared" si="158"/>
      </c>
      <c r="Q481" s="11">
        <f t="shared" si="167"/>
      </c>
      <c r="R481" s="21">
        <f t="shared" si="159"/>
      </c>
      <c r="S481" s="22">
        <f t="shared" si="160"/>
      </c>
      <c r="T481" s="21">
        <f t="shared" si="161"/>
      </c>
      <c r="U481" s="11">
        <f t="shared" si="162"/>
      </c>
      <c r="V481" s="11">
        <f t="shared" si="163"/>
      </c>
      <c r="W481" s="22">
        <f t="shared" si="164"/>
      </c>
      <c r="X481" s="22">
        <f t="shared" si="165"/>
      </c>
      <c r="Y481" s="21">
        <f t="shared" si="166"/>
      </c>
      <c r="AN481" s="19"/>
      <c r="AO481" s="19"/>
    </row>
    <row r="482" spans="2:41" s="11" customFormat="1" ht="12.75">
      <c r="B482" s="15"/>
      <c r="C482" s="16">
        <f>IF(B482="x",COUNTIF($B$5:$B482,"x"),"")</f>
      </c>
      <c r="D482" s="17" t="s">
        <v>510</v>
      </c>
      <c r="E482" s="18">
        <v>39219</v>
      </c>
      <c r="F482" s="18">
        <f t="shared" si="150"/>
        <v>39950</v>
      </c>
      <c r="H482" s="11">
        <f t="shared" si="151"/>
      </c>
      <c r="I482" s="19">
        <f t="shared" si="152"/>
      </c>
      <c r="J482" s="11">
        <f t="shared" si="153"/>
      </c>
      <c r="L482" s="11">
        <f t="shared" si="154"/>
      </c>
      <c r="M482" s="11">
        <f t="shared" si="155"/>
      </c>
      <c r="N482" s="19">
        <f t="shared" si="156"/>
      </c>
      <c r="O482" s="19">
        <f t="shared" si="157"/>
      </c>
      <c r="P482" s="20">
        <f t="shared" si="158"/>
      </c>
      <c r="Q482" s="11">
        <f t="shared" si="167"/>
      </c>
      <c r="R482" s="21">
        <f t="shared" si="159"/>
      </c>
      <c r="S482" s="22">
        <f t="shared" si="160"/>
      </c>
      <c r="T482" s="21">
        <f t="shared" si="161"/>
      </c>
      <c r="U482" s="11">
        <f t="shared" si="162"/>
      </c>
      <c r="V482" s="11">
        <f t="shared" si="163"/>
      </c>
      <c r="W482" s="22">
        <f t="shared" si="164"/>
      </c>
      <c r="X482" s="22">
        <f t="shared" si="165"/>
      </c>
      <c r="Y482" s="21">
        <f t="shared" si="166"/>
      </c>
      <c r="AN482" s="19"/>
      <c r="AO482" s="19"/>
    </row>
    <row r="483" spans="2:41" s="11" customFormat="1" ht="12.75">
      <c r="B483" s="15"/>
      <c r="C483" s="16">
        <f>IF(B483="x",COUNTIF($B$5:$B483,"x"),"")</f>
      </c>
      <c r="D483" s="17" t="s">
        <v>511</v>
      </c>
      <c r="E483" s="18">
        <v>39332</v>
      </c>
      <c r="F483" s="18">
        <f t="shared" si="150"/>
        <v>40063</v>
      </c>
      <c r="H483" s="11">
        <f t="shared" si="151"/>
      </c>
      <c r="I483" s="19">
        <f t="shared" si="152"/>
      </c>
      <c r="J483" s="11">
        <f t="shared" si="153"/>
      </c>
      <c r="L483" s="11">
        <f t="shared" si="154"/>
      </c>
      <c r="M483" s="11">
        <f t="shared" si="155"/>
      </c>
      <c r="N483" s="19">
        <f t="shared" si="156"/>
      </c>
      <c r="O483" s="19">
        <f t="shared" si="157"/>
      </c>
      <c r="P483" s="20">
        <f t="shared" si="158"/>
      </c>
      <c r="Q483" s="11">
        <f t="shared" si="167"/>
      </c>
      <c r="R483" s="21">
        <f t="shared" si="159"/>
      </c>
      <c r="S483" s="22">
        <f t="shared" si="160"/>
      </c>
      <c r="T483" s="21">
        <f t="shared" si="161"/>
      </c>
      <c r="U483" s="11">
        <f t="shared" si="162"/>
      </c>
      <c r="V483" s="11">
        <f t="shared" si="163"/>
      </c>
      <c r="W483" s="22">
        <f t="shared" si="164"/>
      </c>
      <c r="X483" s="22">
        <f t="shared" si="165"/>
      </c>
      <c r="Y483" s="21">
        <f t="shared" si="166"/>
      </c>
      <c r="AN483" s="19"/>
      <c r="AO483" s="19"/>
    </row>
    <row r="484" spans="2:41" s="11" customFormat="1" ht="12.75">
      <c r="B484" s="15"/>
      <c r="C484" s="16">
        <f>IF(B484="x",COUNTIF($B$5:$B484,"x"),"")</f>
      </c>
      <c r="D484" s="17" t="s">
        <v>512</v>
      </c>
      <c r="E484" s="18">
        <v>39211</v>
      </c>
      <c r="F484" s="18">
        <f t="shared" si="150"/>
        <v>39942</v>
      </c>
      <c r="H484" s="11">
        <f t="shared" si="151"/>
      </c>
      <c r="I484" s="19">
        <f t="shared" si="152"/>
      </c>
      <c r="J484" s="11">
        <f t="shared" si="153"/>
      </c>
      <c r="L484" s="11">
        <f t="shared" si="154"/>
      </c>
      <c r="M484" s="11">
        <f t="shared" si="155"/>
      </c>
      <c r="N484" s="19">
        <f t="shared" si="156"/>
      </c>
      <c r="O484" s="19">
        <f t="shared" si="157"/>
      </c>
      <c r="P484" s="20">
        <f t="shared" si="158"/>
      </c>
      <c r="Q484" s="11">
        <f t="shared" si="167"/>
      </c>
      <c r="R484" s="21">
        <f t="shared" si="159"/>
      </c>
      <c r="S484" s="22">
        <f t="shared" si="160"/>
      </c>
      <c r="T484" s="21">
        <f t="shared" si="161"/>
      </c>
      <c r="U484" s="11">
        <f t="shared" si="162"/>
      </c>
      <c r="V484" s="11">
        <f t="shared" si="163"/>
      </c>
      <c r="W484" s="22">
        <f t="shared" si="164"/>
      </c>
      <c r="X484" s="22">
        <f t="shared" si="165"/>
      </c>
      <c r="Y484" s="21">
        <f t="shared" si="166"/>
      </c>
      <c r="AN484" s="19"/>
      <c r="AO484" s="19"/>
    </row>
    <row r="485" spans="2:41" s="11" customFormat="1" ht="12.75">
      <c r="B485" s="15"/>
      <c r="C485" s="16">
        <f>IF(B485="x",COUNTIF($B$5:$B485,"x"),"")</f>
      </c>
      <c r="D485" s="17" t="s">
        <v>513</v>
      </c>
      <c r="E485" s="18">
        <v>39211</v>
      </c>
      <c r="F485" s="18">
        <f t="shared" si="150"/>
        <v>39942</v>
      </c>
      <c r="H485" s="11">
        <f t="shared" si="151"/>
      </c>
      <c r="I485" s="19">
        <f t="shared" si="152"/>
      </c>
      <c r="J485" s="11">
        <f t="shared" si="153"/>
      </c>
      <c r="L485" s="11">
        <f t="shared" si="154"/>
      </c>
      <c r="M485" s="11">
        <f t="shared" si="155"/>
      </c>
      <c r="N485" s="19">
        <f t="shared" si="156"/>
      </c>
      <c r="O485" s="19">
        <f t="shared" si="157"/>
      </c>
      <c r="P485" s="20">
        <f t="shared" si="158"/>
      </c>
      <c r="Q485" s="11">
        <f t="shared" si="167"/>
      </c>
      <c r="R485" s="21">
        <f t="shared" si="159"/>
      </c>
      <c r="S485" s="22">
        <f t="shared" si="160"/>
      </c>
      <c r="T485" s="21">
        <f t="shared" si="161"/>
      </c>
      <c r="U485" s="11">
        <f t="shared" si="162"/>
      </c>
      <c r="V485" s="11">
        <f t="shared" si="163"/>
      </c>
      <c r="W485" s="22">
        <f t="shared" si="164"/>
      </c>
      <c r="X485" s="22">
        <f t="shared" si="165"/>
      </c>
      <c r="Y485" s="21">
        <f t="shared" si="166"/>
      </c>
      <c r="AN485" s="19"/>
      <c r="AO485" s="19"/>
    </row>
    <row r="486" spans="2:41" s="11" customFormat="1" ht="12.75">
      <c r="B486" s="15"/>
      <c r="C486" s="16">
        <f>IF(B486="x",COUNTIF($B$5:$B486,"x"),"")</f>
      </c>
      <c r="D486" s="17" t="s">
        <v>514</v>
      </c>
      <c r="E486" s="18">
        <v>39279</v>
      </c>
      <c r="F486" s="18">
        <f t="shared" si="150"/>
        <v>40010</v>
      </c>
      <c r="H486" s="11">
        <f t="shared" si="151"/>
      </c>
      <c r="I486" s="19">
        <f t="shared" si="152"/>
      </c>
      <c r="J486" s="11">
        <f t="shared" si="153"/>
      </c>
      <c r="L486" s="11">
        <f t="shared" si="154"/>
      </c>
      <c r="M486" s="11">
        <f t="shared" si="155"/>
      </c>
      <c r="N486" s="19">
        <f t="shared" si="156"/>
      </c>
      <c r="O486" s="19">
        <f t="shared" si="157"/>
      </c>
      <c r="P486" s="20">
        <f t="shared" si="158"/>
      </c>
      <c r="Q486" s="11">
        <f t="shared" si="167"/>
      </c>
      <c r="R486" s="21">
        <f t="shared" si="159"/>
      </c>
      <c r="S486" s="22">
        <f t="shared" si="160"/>
      </c>
      <c r="T486" s="21">
        <f t="shared" si="161"/>
      </c>
      <c r="U486" s="11">
        <f t="shared" si="162"/>
      </c>
      <c r="V486" s="11">
        <f t="shared" si="163"/>
      </c>
      <c r="W486" s="22">
        <f t="shared" si="164"/>
      </c>
      <c r="X486" s="22">
        <f t="shared" si="165"/>
      </c>
      <c r="Y486" s="21">
        <f t="shared" si="166"/>
      </c>
      <c r="AN486" s="19"/>
      <c r="AO486" s="19"/>
    </row>
    <row r="487" spans="2:41" s="11" customFormat="1" ht="12.75">
      <c r="B487" s="15"/>
      <c r="C487" s="16">
        <f>IF(B487="x",COUNTIF($B$5:$B487,"x"),"")</f>
      </c>
      <c r="D487" s="17" t="s">
        <v>515</v>
      </c>
      <c r="E487" s="18">
        <v>39279</v>
      </c>
      <c r="F487" s="18">
        <f t="shared" si="150"/>
        <v>40010</v>
      </c>
      <c r="H487" s="11">
        <f t="shared" si="151"/>
      </c>
      <c r="I487" s="19">
        <f t="shared" si="152"/>
      </c>
      <c r="J487" s="11">
        <f t="shared" si="153"/>
      </c>
      <c r="L487" s="11">
        <f t="shared" si="154"/>
      </c>
      <c r="M487" s="11">
        <f t="shared" si="155"/>
      </c>
      <c r="N487" s="19">
        <f t="shared" si="156"/>
      </c>
      <c r="O487" s="19">
        <f t="shared" si="157"/>
      </c>
      <c r="P487" s="20">
        <f t="shared" si="158"/>
      </c>
      <c r="Q487" s="11">
        <f t="shared" si="167"/>
      </c>
      <c r="R487" s="21">
        <f t="shared" si="159"/>
      </c>
      <c r="S487" s="22">
        <f t="shared" si="160"/>
      </c>
      <c r="T487" s="21">
        <f t="shared" si="161"/>
      </c>
      <c r="U487" s="11">
        <f t="shared" si="162"/>
      </c>
      <c r="V487" s="11">
        <f t="shared" si="163"/>
      </c>
      <c r="W487" s="22">
        <f t="shared" si="164"/>
      </c>
      <c r="X487" s="22">
        <f t="shared" si="165"/>
      </c>
      <c r="Y487" s="21">
        <f t="shared" si="166"/>
      </c>
      <c r="AN487" s="19"/>
      <c r="AO487" s="19"/>
    </row>
    <row r="488" spans="2:41" s="11" customFormat="1" ht="12.75">
      <c r="B488" s="15"/>
      <c r="C488" s="16">
        <f>IF(B488="x",COUNTIF($B$5:$B488,"x"),"")</f>
      </c>
      <c r="D488" s="17" t="s">
        <v>516</v>
      </c>
      <c r="E488" s="18">
        <v>39352</v>
      </c>
      <c r="F488" s="18">
        <f t="shared" si="150"/>
        <v>40083</v>
      </c>
      <c r="H488" s="11">
        <f t="shared" si="151"/>
      </c>
      <c r="I488" s="19">
        <f t="shared" si="152"/>
      </c>
      <c r="J488" s="11">
        <f t="shared" si="153"/>
      </c>
      <c r="L488" s="11">
        <f t="shared" si="154"/>
      </c>
      <c r="M488" s="11">
        <f t="shared" si="155"/>
      </c>
      <c r="N488" s="19">
        <f t="shared" si="156"/>
      </c>
      <c r="O488" s="19">
        <f t="shared" si="157"/>
      </c>
      <c r="P488" s="20">
        <f t="shared" si="158"/>
      </c>
      <c r="Q488" s="11">
        <f t="shared" si="167"/>
      </c>
      <c r="R488" s="21">
        <f t="shared" si="159"/>
      </c>
      <c r="S488" s="22">
        <f t="shared" si="160"/>
      </c>
      <c r="T488" s="21">
        <f t="shared" si="161"/>
      </c>
      <c r="U488" s="11">
        <f t="shared" si="162"/>
      </c>
      <c r="V488" s="11">
        <f t="shared" si="163"/>
      </c>
      <c r="W488" s="22">
        <f t="shared" si="164"/>
      </c>
      <c r="X488" s="22">
        <f t="shared" si="165"/>
      </c>
      <c r="Y488" s="21">
        <f t="shared" si="166"/>
      </c>
      <c r="AN488" s="19"/>
      <c r="AO488" s="19"/>
    </row>
    <row r="489" spans="2:41" s="11" customFormat="1" ht="12.75">
      <c r="B489" s="15"/>
      <c r="C489" s="16">
        <f>IF(B489="x",COUNTIF($B$5:$B489,"x"),"")</f>
      </c>
      <c r="D489" s="17" t="s">
        <v>517</v>
      </c>
      <c r="E489" s="18">
        <v>39120</v>
      </c>
      <c r="F489" s="18">
        <f t="shared" si="150"/>
        <v>39851</v>
      </c>
      <c r="H489" s="11">
        <f t="shared" si="151"/>
      </c>
      <c r="I489" s="19">
        <f t="shared" si="152"/>
      </c>
      <c r="J489" s="11">
        <f t="shared" si="153"/>
      </c>
      <c r="L489" s="11">
        <f t="shared" si="154"/>
      </c>
      <c r="M489" s="11">
        <f t="shared" si="155"/>
      </c>
      <c r="N489" s="19">
        <f t="shared" si="156"/>
      </c>
      <c r="O489" s="19">
        <f t="shared" si="157"/>
      </c>
      <c r="P489" s="20">
        <f t="shared" si="158"/>
      </c>
      <c r="Q489" s="11">
        <f t="shared" si="167"/>
      </c>
      <c r="R489" s="21">
        <f t="shared" si="159"/>
      </c>
      <c r="S489" s="22">
        <f t="shared" si="160"/>
      </c>
      <c r="T489" s="21">
        <f t="shared" si="161"/>
      </c>
      <c r="U489" s="11">
        <f t="shared" si="162"/>
      </c>
      <c r="V489" s="11">
        <f t="shared" si="163"/>
      </c>
      <c r="W489" s="22">
        <f t="shared" si="164"/>
      </c>
      <c r="X489" s="22">
        <f t="shared" si="165"/>
      </c>
      <c r="Y489" s="21">
        <f t="shared" si="166"/>
      </c>
      <c r="AN489" s="19"/>
      <c r="AO489" s="19"/>
    </row>
    <row r="490" spans="2:41" s="11" customFormat="1" ht="12.75">
      <c r="B490" s="15"/>
      <c r="C490" s="16">
        <f>IF(B490="x",COUNTIF($B$5:$B490,"x"),"")</f>
      </c>
      <c r="D490" s="17" t="s">
        <v>518</v>
      </c>
      <c r="E490" s="18">
        <v>39208</v>
      </c>
      <c r="F490" s="18">
        <f t="shared" si="150"/>
        <v>39939</v>
      </c>
      <c r="H490" s="11">
        <f t="shared" si="151"/>
      </c>
      <c r="I490" s="19">
        <f t="shared" si="152"/>
      </c>
      <c r="J490" s="11">
        <f t="shared" si="153"/>
      </c>
      <c r="L490" s="11">
        <f t="shared" si="154"/>
      </c>
      <c r="M490" s="11">
        <f t="shared" si="155"/>
      </c>
      <c r="N490" s="19">
        <f t="shared" si="156"/>
      </c>
      <c r="O490" s="19">
        <f t="shared" si="157"/>
      </c>
      <c r="P490" s="20">
        <f t="shared" si="158"/>
      </c>
      <c r="Q490" s="11">
        <f t="shared" si="167"/>
      </c>
      <c r="R490" s="21">
        <f t="shared" si="159"/>
      </c>
      <c r="S490" s="22">
        <f t="shared" si="160"/>
      </c>
      <c r="T490" s="21">
        <f t="shared" si="161"/>
      </c>
      <c r="U490" s="11">
        <f t="shared" si="162"/>
      </c>
      <c r="V490" s="11">
        <f t="shared" si="163"/>
      </c>
      <c r="W490" s="22">
        <f t="shared" si="164"/>
      </c>
      <c r="X490" s="22">
        <f t="shared" si="165"/>
      </c>
      <c r="Y490" s="21">
        <f t="shared" si="166"/>
      </c>
      <c r="AN490" s="19"/>
      <c r="AO490" s="19"/>
    </row>
    <row r="491" spans="2:41" s="11" customFormat="1" ht="12.75">
      <c r="B491" s="15"/>
      <c r="C491" s="16">
        <f>IF(B491="x",COUNTIF($B$5:$B491,"x"),"")</f>
      </c>
      <c r="D491" s="17" t="s">
        <v>519</v>
      </c>
      <c r="E491" s="18">
        <v>39268</v>
      </c>
      <c r="F491" s="18">
        <f t="shared" si="150"/>
        <v>39999</v>
      </c>
      <c r="H491" s="11">
        <f t="shared" si="151"/>
      </c>
      <c r="I491" s="19">
        <f t="shared" si="152"/>
      </c>
      <c r="J491" s="11">
        <f t="shared" si="153"/>
      </c>
      <c r="L491" s="11">
        <f t="shared" si="154"/>
      </c>
      <c r="M491" s="11">
        <f t="shared" si="155"/>
      </c>
      <c r="N491" s="19">
        <f t="shared" si="156"/>
      </c>
      <c r="O491" s="19">
        <f t="shared" si="157"/>
      </c>
      <c r="P491" s="20">
        <f t="shared" si="158"/>
      </c>
      <c r="Q491" s="11">
        <f t="shared" si="167"/>
      </c>
      <c r="R491" s="21">
        <f t="shared" si="159"/>
      </c>
      <c r="S491" s="22">
        <f t="shared" si="160"/>
      </c>
      <c r="T491" s="21">
        <f t="shared" si="161"/>
      </c>
      <c r="U491" s="11">
        <f t="shared" si="162"/>
      </c>
      <c r="V491" s="11">
        <f t="shared" si="163"/>
      </c>
      <c r="W491" s="22">
        <f t="shared" si="164"/>
      </c>
      <c r="X491" s="22">
        <f t="shared" si="165"/>
      </c>
      <c r="Y491" s="21">
        <f t="shared" si="166"/>
      </c>
      <c r="AN491" s="19"/>
      <c r="AO491" s="19"/>
    </row>
    <row r="492" spans="2:41" s="11" customFormat="1" ht="12.75">
      <c r="B492" s="15"/>
      <c r="C492" s="16">
        <f>IF(B492="x",COUNTIF($B$5:$B492,"x"),"")</f>
      </c>
      <c r="D492" s="17" t="s">
        <v>520</v>
      </c>
      <c r="E492" s="18">
        <v>39240</v>
      </c>
      <c r="F492" s="18">
        <f t="shared" si="150"/>
        <v>39971</v>
      </c>
      <c r="H492" s="11">
        <f t="shared" si="151"/>
      </c>
      <c r="I492" s="19">
        <f t="shared" si="152"/>
      </c>
      <c r="J492" s="11">
        <f t="shared" si="153"/>
      </c>
      <c r="L492" s="11">
        <f t="shared" si="154"/>
      </c>
      <c r="M492" s="11">
        <f t="shared" si="155"/>
      </c>
      <c r="N492" s="19">
        <f t="shared" si="156"/>
      </c>
      <c r="O492" s="19">
        <f t="shared" si="157"/>
      </c>
      <c r="P492" s="20">
        <f t="shared" si="158"/>
      </c>
      <c r="Q492" s="11">
        <f t="shared" si="167"/>
      </c>
      <c r="R492" s="21">
        <f t="shared" si="159"/>
      </c>
      <c r="S492" s="22">
        <f t="shared" si="160"/>
      </c>
      <c r="T492" s="21">
        <f t="shared" si="161"/>
      </c>
      <c r="U492" s="11">
        <f t="shared" si="162"/>
      </c>
      <c r="V492" s="11">
        <f t="shared" si="163"/>
      </c>
      <c r="W492" s="22">
        <f t="shared" si="164"/>
      </c>
      <c r="X492" s="22">
        <f t="shared" si="165"/>
      </c>
      <c r="Y492" s="21">
        <f t="shared" si="166"/>
      </c>
      <c r="AN492" s="19"/>
      <c r="AO492" s="19"/>
    </row>
    <row r="493" spans="2:41" s="11" customFormat="1" ht="12.75">
      <c r="B493" s="15"/>
      <c r="C493" s="16">
        <f>IF(B493="x",COUNTIF($B$5:$B493,"x"),"")</f>
      </c>
      <c r="D493" s="17" t="s">
        <v>521</v>
      </c>
      <c r="E493" s="18">
        <v>39240</v>
      </c>
      <c r="F493" s="18">
        <f t="shared" si="150"/>
        <v>39971</v>
      </c>
      <c r="H493" s="11">
        <f t="shared" si="151"/>
      </c>
      <c r="I493" s="19">
        <f t="shared" si="152"/>
      </c>
      <c r="J493" s="11">
        <f t="shared" si="153"/>
      </c>
      <c r="L493" s="11">
        <f t="shared" si="154"/>
      </c>
      <c r="M493" s="11">
        <f t="shared" si="155"/>
      </c>
      <c r="N493" s="19">
        <f t="shared" si="156"/>
      </c>
      <c r="O493" s="19">
        <f t="shared" si="157"/>
      </c>
      <c r="P493" s="20">
        <f t="shared" si="158"/>
      </c>
      <c r="Q493" s="11">
        <f t="shared" si="167"/>
      </c>
      <c r="R493" s="21">
        <f t="shared" si="159"/>
      </c>
      <c r="S493" s="22">
        <f t="shared" si="160"/>
      </c>
      <c r="T493" s="21">
        <f t="shared" si="161"/>
      </c>
      <c r="U493" s="11">
        <f t="shared" si="162"/>
      </c>
      <c r="V493" s="11">
        <f t="shared" si="163"/>
      </c>
      <c r="W493" s="22">
        <f t="shared" si="164"/>
      </c>
      <c r="X493" s="22">
        <f t="shared" si="165"/>
      </c>
      <c r="Y493" s="21">
        <f t="shared" si="166"/>
      </c>
      <c r="AN493" s="19"/>
      <c r="AO493" s="19"/>
    </row>
    <row r="494" spans="2:41" s="11" customFormat="1" ht="12.75">
      <c r="B494" s="15"/>
      <c r="C494" s="16">
        <f>IF(B494="x",COUNTIF($B$5:$B494,"x"),"")</f>
      </c>
      <c r="D494" s="17" t="s">
        <v>522</v>
      </c>
      <c r="E494" s="18">
        <v>39235</v>
      </c>
      <c r="F494" s="18">
        <f t="shared" si="150"/>
        <v>39966</v>
      </c>
      <c r="H494" s="11">
        <f t="shared" si="151"/>
      </c>
      <c r="I494" s="19">
        <f t="shared" si="152"/>
      </c>
      <c r="J494" s="11">
        <f t="shared" si="153"/>
      </c>
      <c r="L494" s="11">
        <f t="shared" si="154"/>
      </c>
      <c r="M494" s="11">
        <f t="shared" si="155"/>
      </c>
      <c r="N494" s="19">
        <f t="shared" si="156"/>
      </c>
      <c r="O494" s="19">
        <f t="shared" si="157"/>
      </c>
      <c r="P494" s="20">
        <f t="shared" si="158"/>
      </c>
      <c r="Q494" s="11">
        <f t="shared" si="167"/>
      </c>
      <c r="R494" s="21">
        <f t="shared" si="159"/>
      </c>
      <c r="S494" s="22">
        <f t="shared" si="160"/>
      </c>
      <c r="T494" s="21">
        <f t="shared" si="161"/>
      </c>
      <c r="U494" s="11">
        <f t="shared" si="162"/>
      </c>
      <c r="V494" s="11">
        <f t="shared" si="163"/>
      </c>
      <c r="W494" s="22">
        <f t="shared" si="164"/>
      </c>
      <c r="X494" s="22">
        <f t="shared" si="165"/>
      </c>
      <c r="Y494" s="21">
        <f t="shared" si="166"/>
      </c>
      <c r="AN494" s="19"/>
      <c r="AO494" s="19"/>
    </row>
    <row r="495" spans="2:41" s="11" customFormat="1" ht="12.75">
      <c r="B495" s="15"/>
      <c r="C495" s="16">
        <f>IF(B495="x",COUNTIF($B$5:$B495,"x"),"")</f>
      </c>
      <c r="D495" s="17" t="s">
        <v>523</v>
      </c>
      <c r="E495" s="18">
        <v>39303</v>
      </c>
      <c r="F495" s="18">
        <f t="shared" si="150"/>
        <v>40034</v>
      </c>
      <c r="H495" s="11">
        <f t="shared" si="151"/>
      </c>
      <c r="I495" s="19">
        <f t="shared" si="152"/>
      </c>
      <c r="J495" s="11">
        <f t="shared" si="153"/>
      </c>
      <c r="L495" s="11">
        <f t="shared" si="154"/>
      </c>
      <c r="M495" s="11">
        <f t="shared" si="155"/>
      </c>
      <c r="N495" s="19">
        <f t="shared" si="156"/>
      </c>
      <c r="O495" s="19">
        <f t="shared" si="157"/>
      </c>
      <c r="P495" s="20">
        <f t="shared" si="158"/>
      </c>
      <c r="Q495" s="11">
        <f t="shared" si="167"/>
      </c>
      <c r="R495" s="21">
        <f t="shared" si="159"/>
      </c>
      <c r="S495" s="22">
        <f t="shared" si="160"/>
      </c>
      <c r="T495" s="21">
        <f t="shared" si="161"/>
      </c>
      <c r="U495" s="11">
        <f t="shared" si="162"/>
      </c>
      <c r="V495" s="11">
        <f t="shared" si="163"/>
      </c>
      <c r="W495" s="22">
        <f t="shared" si="164"/>
      </c>
      <c r="X495" s="22">
        <f t="shared" si="165"/>
      </c>
      <c r="Y495" s="21">
        <f t="shared" si="166"/>
      </c>
      <c r="AN495" s="19"/>
      <c r="AO495" s="19"/>
    </row>
    <row r="496" spans="2:41" s="11" customFormat="1" ht="12.75">
      <c r="B496" s="15"/>
      <c r="C496" s="16">
        <f>IF(B496="x",COUNTIF($B$5:$B496,"x"),"")</f>
      </c>
      <c r="D496" s="17" t="s">
        <v>524</v>
      </c>
      <c r="E496" s="18">
        <v>39321</v>
      </c>
      <c r="F496" s="18">
        <f t="shared" si="150"/>
        <v>40052</v>
      </c>
      <c r="H496" s="11">
        <f t="shared" si="151"/>
      </c>
      <c r="I496" s="19">
        <f t="shared" si="152"/>
      </c>
      <c r="J496" s="11">
        <f t="shared" si="153"/>
      </c>
      <c r="L496" s="11">
        <f t="shared" si="154"/>
      </c>
      <c r="M496" s="11">
        <f t="shared" si="155"/>
      </c>
      <c r="N496" s="19">
        <f t="shared" si="156"/>
      </c>
      <c r="O496" s="19">
        <f t="shared" si="157"/>
      </c>
      <c r="P496" s="20">
        <f t="shared" si="158"/>
      </c>
      <c r="Q496" s="11">
        <f t="shared" si="167"/>
      </c>
      <c r="R496" s="21">
        <f t="shared" si="159"/>
      </c>
      <c r="S496" s="22">
        <f t="shared" si="160"/>
      </c>
      <c r="T496" s="21">
        <f t="shared" si="161"/>
      </c>
      <c r="U496" s="11">
        <f t="shared" si="162"/>
      </c>
      <c r="V496" s="11">
        <f t="shared" si="163"/>
      </c>
      <c r="W496" s="22">
        <f t="shared" si="164"/>
      </c>
      <c r="X496" s="22">
        <f t="shared" si="165"/>
      </c>
      <c r="Y496" s="21">
        <f t="shared" si="166"/>
      </c>
      <c r="AN496" s="19"/>
      <c r="AO496" s="19"/>
    </row>
    <row r="497" spans="2:41" s="11" customFormat="1" ht="12.75">
      <c r="B497" s="15"/>
      <c r="C497" s="16">
        <f>IF(B497="x",COUNTIF($B$5:$B497,"x"),"")</f>
      </c>
      <c r="D497" s="17" t="s">
        <v>525</v>
      </c>
      <c r="E497" s="18">
        <v>39218</v>
      </c>
      <c r="F497" s="18">
        <f t="shared" si="150"/>
        <v>39949</v>
      </c>
      <c r="H497" s="11">
        <f t="shared" si="151"/>
      </c>
      <c r="I497" s="19">
        <f t="shared" si="152"/>
      </c>
      <c r="J497" s="11">
        <f t="shared" si="153"/>
      </c>
      <c r="L497" s="11">
        <f t="shared" si="154"/>
      </c>
      <c r="M497" s="11">
        <f t="shared" si="155"/>
      </c>
      <c r="N497" s="19">
        <f t="shared" si="156"/>
      </c>
      <c r="O497" s="19">
        <f t="shared" si="157"/>
      </c>
      <c r="P497" s="20">
        <f t="shared" si="158"/>
      </c>
      <c r="Q497" s="11">
        <f t="shared" si="167"/>
      </c>
      <c r="R497" s="21">
        <f t="shared" si="159"/>
      </c>
      <c r="S497" s="22">
        <f t="shared" si="160"/>
      </c>
      <c r="T497" s="21">
        <f t="shared" si="161"/>
      </c>
      <c r="U497" s="11">
        <f t="shared" si="162"/>
      </c>
      <c r="V497" s="11">
        <f t="shared" si="163"/>
      </c>
      <c r="W497" s="22">
        <f t="shared" si="164"/>
      </c>
      <c r="X497" s="22">
        <f t="shared" si="165"/>
      </c>
      <c r="Y497" s="21">
        <f t="shared" si="166"/>
      </c>
      <c r="AN497" s="19"/>
      <c r="AO497" s="19"/>
    </row>
    <row r="498" spans="2:41" s="11" customFormat="1" ht="12.75">
      <c r="B498" s="15"/>
      <c r="C498" s="16">
        <f>IF(B498="x",COUNTIF($B$5:$B498,"x"),"")</f>
      </c>
      <c r="D498" s="17" t="s">
        <v>526</v>
      </c>
      <c r="E498" s="18">
        <v>39218</v>
      </c>
      <c r="F498" s="18">
        <f t="shared" si="150"/>
        <v>39949</v>
      </c>
      <c r="H498" s="11">
        <f t="shared" si="151"/>
      </c>
      <c r="I498" s="19">
        <f t="shared" si="152"/>
      </c>
      <c r="J498" s="11">
        <f t="shared" si="153"/>
      </c>
      <c r="L498" s="11">
        <f t="shared" si="154"/>
      </c>
      <c r="M498" s="11">
        <f t="shared" si="155"/>
      </c>
      <c r="N498" s="19">
        <f t="shared" si="156"/>
      </c>
      <c r="O498" s="19">
        <f t="shared" si="157"/>
      </c>
      <c r="P498" s="20">
        <f t="shared" si="158"/>
      </c>
      <c r="Q498" s="11">
        <f t="shared" si="167"/>
      </c>
      <c r="R498" s="21">
        <f t="shared" si="159"/>
      </c>
      <c r="S498" s="22">
        <f t="shared" si="160"/>
      </c>
      <c r="T498" s="21">
        <f t="shared" si="161"/>
      </c>
      <c r="U498" s="11">
        <f t="shared" si="162"/>
      </c>
      <c r="V498" s="11">
        <f t="shared" si="163"/>
      </c>
      <c r="W498" s="22">
        <f t="shared" si="164"/>
      </c>
      <c r="X498" s="22">
        <f t="shared" si="165"/>
      </c>
      <c r="Y498" s="21">
        <f t="shared" si="166"/>
      </c>
      <c r="AN498" s="19"/>
      <c r="AO498" s="19"/>
    </row>
    <row r="499" spans="2:41" s="11" customFormat="1" ht="12.75">
      <c r="B499" s="15"/>
      <c r="C499" s="16">
        <f>IF(B499="x",COUNTIF($B$5:$B499,"x"),"")</f>
      </c>
      <c r="D499" s="17" t="s">
        <v>527</v>
      </c>
      <c r="E499" s="18">
        <v>39265</v>
      </c>
      <c r="F499" s="18">
        <f t="shared" si="150"/>
        <v>39996</v>
      </c>
      <c r="H499" s="11">
        <f t="shared" si="151"/>
      </c>
      <c r="I499" s="19">
        <f t="shared" si="152"/>
      </c>
      <c r="J499" s="11">
        <f t="shared" si="153"/>
      </c>
      <c r="L499" s="11">
        <f t="shared" si="154"/>
      </c>
      <c r="M499" s="11">
        <f t="shared" si="155"/>
      </c>
      <c r="N499" s="19">
        <f t="shared" si="156"/>
      </c>
      <c r="O499" s="19">
        <f t="shared" si="157"/>
      </c>
      <c r="P499" s="20">
        <f t="shared" si="158"/>
      </c>
      <c r="Q499" s="11">
        <f t="shared" si="167"/>
      </c>
      <c r="R499" s="21">
        <f t="shared" si="159"/>
      </c>
      <c r="S499" s="22">
        <f t="shared" si="160"/>
      </c>
      <c r="T499" s="21">
        <f t="shared" si="161"/>
      </c>
      <c r="U499" s="11">
        <f t="shared" si="162"/>
      </c>
      <c r="V499" s="11">
        <f t="shared" si="163"/>
      </c>
      <c r="W499" s="22">
        <f t="shared" si="164"/>
      </c>
      <c r="X499" s="22">
        <f t="shared" si="165"/>
      </c>
      <c r="Y499" s="21">
        <f t="shared" si="166"/>
      </c>
      <c r="AN499" s="19"/>
      <c r="AO499" s="19"/>
    </row>
    <row r="500" spans="2:41" s="11" customFormat="1" ht="12.75">
      <c r="B500" s="15"/>
      <c r="C500" s="16">
        <f>IF(B500="x",COUNTIF($B$5:$B500,"x"),"")</f>
      </c>
      <c r="D500" s="17" t="s">
        <v>528</v>
      </c>
      <c r="E500" s="18">
        <v>39265</v>
      </c>
      <c r="F500" s="18">
        <f t="shared" si="150"/>
        <v>39996</v>
      </c>
      <c r="H500" s="11">
        <f t="shared" si="151"/>
      </c>
      <c r="I500" s="19">
        <f t="shared" si="152"/>
      </c>
      <c r="J500" s="11">
        <f t="shared" si="153"/>
      </c>
      <c r="L500" s="11">
        <f t="shared" si="154"/>
      </c>
      <c r="M500" s="11">
        <f t="shared" si="155"/>
      </c>
      <c r="N500" s="19">
        <f t="shared" si="156"/>
      </c>
      <c r="O500" s="19">
        <f t="shared" si="157"/>
      </c>
      <c r="P500" s="20">
        <f t="shared" si="158"/>
      </c>
      <c r="Q500" s="11">
        <f t="shared" si="167"/>
      </c>
      <c r="R500" s="21">
        <f t="shared" si="159"/>
      </c>
      <c r="S500" s="22">
        <f t="shared" si="160"/>
      </c>
      <c r="T500" s="21">
        <f t="shared" si="161"/>
      </c>
      <c r="U500" s="11">
        <f t="shared" si="162"/>
      </c>
      <c r="V500" s="11">
        <f t="shared" si="163"/>
      </c>
      <c r="W500" s="22">
        <f t="shared" si="164"/>
      </c>
      <c r="X500" s="22">
        <f t="shared" si="165"/>
      </c>
      <c r="Y500" s="21">
        <f t="shared" si="166"/>
      </c>
      <c r="AN500" s="19"/>
      <c r="AO500" s="19"/>
    </row>
    <row r="501" spans="2:41" s="11" customFormat="1" ht="12.75">
      <c r="B501" s="15"/>
      <c r="C501" s="16">
        <f>IF(B501="x",COUNTIF($B$5:$B501,"x"),"")</f>
      </c>
      <c r="D501" s="17" t="s">
        <v>529</v>
      </c>
      <c r="E501" s="18">
        <v>39332</v>
      </c>
      <c r="F501" s="18">
        <f t="shared" si="150"/>
        <v>40063</v>
      </c>
      <c r="H501" s="11">
        <f t="shared" si="151"/>
      </c>
      <c r="I501" s="19">
        <f t="shared" si="152"/>
      </c>
      <c r="J501" s="11">
        <f t="shared" si="153"/>
      </c>
      <c r="L501" s="11">
        <f t="shared" si="154"/>
      </c>
      <c r="M501" s="11">
        <f t="shared" si="155"/>
      </c>
      <c r="N501" s="19">
        <f t="shared" si="156"/>
      </c>
      <c r="O501" s="19">
        <f t="shared" si="157"/>
      </c>
      <c r="P501" s="20">
        <f t="shared" si="158"/>
      </c>
      <c r="Q501" s="11">
        <f t="shared" si="167"/>
      </c>
      <c r="R501" s="21">
        <f t="shared" si="159"/>
      </c>
      <c r="S501" s="22">
        <f t="shared" si="160"/>
      </c>
      <c r="T501" s="21">
        <f t="shared" si="161"/>
      </c>
      <c r="U501" s="11">
        <f t="shared" si="162"/>
      </c>
      <c r="V501" s="11">
        <f t="shared" si="163"/>
      </c>
      <c r="W501" s="22">
        <f t="shared" si="164"/>
      </c>
      <c r="X501" s="22">
        <f t="shared" si="165"/>
      </c>
      <c r="Y501" s="21">
        <f t="shared" si="166"/>
      </c>
      <c r="AN501" s="19"/>
      <c r="AO501" s="19"/>
    </row>
    <row r="502" spans="2:41" s="11" customFormat="1" ht="12.75">
      <c r="B502" s="15"/>
      <c r="C502" s="16">
        <f>IF(B502="x",COUNTIF($B$5:$B502,"x"),"")</f>
      </c>
      <c r="D502" s="17" t="s">
        <v>530</v>
      </c>
      <c r="E502" s="18">
        <v>39219</v>
      </c>
      <c r="F502" s="18">
        <f t="shared" si="150"/>
        <v>39950</v>
      </c>
      <c r="H502" s="11">
        <f t="shared" si="151"/>
      </c>
      <c r="I502" s="19">
        <f t="shared" si="152"/>
      </c>
      <c r="J502" s="11">
        <f t="shared" si="153"/>
      </c>
      <c r="L502" s="11">
        <f t="shared" si="154"/>
      </c>
      <c r="M502" s="11">
        <f t="shared" si="155"/>
      </c>
      <c r="N502" s="19">
        <f t="shared" si="156"/>
      </c>
      <c r="O502" s="19">
        <f t="shared" si="157"/>
      </c>
      <c r="P502" s="20">
        <f t="shared" si="158"/>
      </c>
      <c r="Q502" s="11">
        <f t="shared" si="167"/>
      </c>
      <c r="R502" s="21">
        <f t="shared" si="159"/>
      </c>
      <c r="S502" s="22">
        <f t="shared" si="160"/>
      </c>
      <c r="T502" s="21">
        <f t="shared" si="161"/>
      </c>
      <c r="U502" s="11">
        <f t="shared" si="162"/>
      </c>
      <c r="V502" s="11">
        <f t="shared" si="163"/>
      </c>
      <c r="W502" s="22">
        <f t="shared" si="164"/>
      </c>
      <c r="X502" s="22">
        <f t="shared" si="165"/>
      </c>
      <c r="Y502" s="21">
        <f t="shared" si="166"/>
      </c>
      <c r="AN502" s="19"/>
      <c r="AO502" s="19"/>
    </row>
    <row r="503" spans="2:41" s="11" customFormat="1" ht="12.75">
      <c r="B503" s="15"/>
      <c r="C503" s="16">
        <f>IF(B503="x",COUNTIF($B$5:$B503,"x"),"")</f>
      </c>
      <c r="D503" s="17" t="s">
        <v>531</v>
      </c>
      <c r="E503" s="18">
        <v>39168</v>
      </c>
      <c r="F503" s="18">
        <f t="shared" si="150"/>
        <v>39899</v>
      </c>
      <c r="H503" s="11">
        <f t="shared" si="151"/>
      </c>
      <c r="I503" s="19">
        <f t="shared" si="152"/>
      </c>
      <c r="J503" s="11">
        <f t="shared" si="153"/>
      </c>
      <c r="L503" s="11">
        <f t="shared" si="154"/>
      </c>
      <c r="M503" s="11">
        <f t="shared" si="155"/>
      </c>
      <c r="N503" s="19">
        <f t="shared" si="156"/>
      </c>
      <c r="O503" s="19">
        <f t="shared" si="157"/>
      </c>
      <c r="P503" s="20">
        <f t="shared" si="158"/>
      </c>
      <c r="Q503" s="11">
        <f t="shared" si="167"/>
      </c>
      <c r="R503" s="21">
        <f t="shared" si="159"/>
      </c>
      <c r="S503" s="22">
        <f t="shared" si="160"/>
      </c>
      <c r="T503" s="21">
        <f t="shared" si="161"/>
      </c>
      <c r="U503" s="11">
        <f t="shared" si="162"/>
      </c>
      <c r="V503" s="11">
        <f t="shared" si="163"/>
      </c>
      <c r="W503" s="22">
        <f t="shared" si="164"/>
      </c>
      <c r="X503" s="22">
        <f t="shared" si="165"/>
      </c>
      <c r="Y503" s="21">
        <f t="shared" si="166"/>
      </c>
      <c r="AN503" s="19"/>
      <c r="AO503" s="19"/>
    </row>
    <row r="504" spans="2:41" s="11" customFormat="1" ht="12.75">
      <c r="B504" s="15"/>
      <c r="C504" s="16">
        <f>IF(B504="x",COUNTIF($B$5:$B504,"x"),"")</f>
      </c>
      <c r="D504" s="17" t="s">
        <v>532</v>
      </c>
      <c r="E504" s="18">
        <v>39410</v>
      </c>
      <c r="F504" s="18">
        <f t="shared" si="150"/>
        <v>40141</v>
      </c>
      <c r="H504" s="11">
        <f t="shared" si="151"/>
      </c>
      <c r="I504" s="19">
        <f t="shared" si="152"/>
      </c>
      <c r="J504" s="11">
        <f t="shared" si="153"/>
      </c>
      <c r="L504" s="11">
        <f t="shared" si="154"/>
      </c>
      <c r="M504" s="11">
        <f t="shared" si="155"/>
      </c>
      <c r="N504" s="19">
        <f t="shared" si="156"/>
      </c>
      <c r="O504" s="19">
        <f t="shared" si="157"/>
      </c>
      <c r="P504" s="20">
        <f t="shared" si="158"/>
      </c>
      <c r="Q504" s="11">
        <f t="shared" si="167"/>
      </c>
      <c r="R504" s="21">
        <f t="shared" si="159"/>
      </c>
      <c r="S504" s="22">
        <f t="shared" si="160"/>
      </c>
      <c r="T504" s="21">
        <f t="shared" si="161"/>
      </c>
      <c r="U504" s="11">
        <f t="shared" si="162"/>
      </c>
      <c r="V504" s="11">
        <f t="shared" si="163"/>
      </c>
      <c r="W504" s="22">
        <f t="shared" si="164"/>
      </c>
      <c r="X504" s="22">
        <f t="shared" si="165"/>
      </c>
      <c r="Y504" s="21">
        <f t="shared" si="166"/>
      </c>
      <c r="AN504" s="19"/>
      <c r="AO504" s="19"/>
    </row>
    <row r="505" spans="2:41" s="11" customFormat="1" ht="12.75">
      <c r="B505" s="15"/>
      <c r="C505" s="16">
        <f>IF(B505="x",COUNTIF($B$5:$B505,"x"),"")</f>
      </c>
      <c r="D505" s="17" t="s">
        <v>533</v>
      </c>
      <c r="E505" s="18">
        <v>39086</v>
      </c>
      <c r="F505" s="18">
        <f t="shared" si="150"/>
        <v>39817</v>
      </c>
      <c r="H505" s="11">
        <f t="shared" si="151"/>
      </c>
      <c r="I505" s="19">
        <f t="shared" si="152"/>
      </c>
      <c r="J505" s="11">
        <f t="shared" si="153"/>
      </c>
      <c r="L505" s="11">
        <f t="shared" si="154"/>
      </c>
      <c r="M505" s="11">
        <f t="shared" si="155"/>
      </c>
      <c r="N505" s="19">
        <f t="shared" si="156"/>
      </c>
      <c r="O505" s="19">
        <f t="shared" si="157"/>
      </c>
      <c r="P505" s="20">
        <f t="shared" si="158"/>
      </c>
      <c r="Q505" s="11">
        <f t="shared" si="167"/>
      </c>
      <c r="R505" s="21">
        <f t="shared" si="159"/>
      </c>
      <c r="S505" s="22">
        <f t="shared" si="160"/>
      </c>
      <c r="T505" s="21">
        <f t="shared" si="161"/>
      </c>
      <c r="U505" s="11">
        <f t="shared" si="162"/>
      </c>
      <c r="V505" s="11">
        <f t="shared" si="163"/>
      </c>
      <c r="W505" s="22">
        <f t="shared" si="164"/>
      </c>
      <c r="X505" s="22">
        <f t="shared" si="165"/>
      </c>
      <c r="Y505" s="21">
        <f t="shared" si="166"/>
      </c>
      <c r="AN505" s="19"/>
      <c r="AO505" s="19"/>
    </row>
    <row r="506" spans="2:41" s="11" customFormat="1" ht="12.75">
      <c r="B506" s="15"/>
      <c r="C506" s="16">
        <f>IF(B506="x",COUNTIF($B$5:$B506,"x"),"")</f>
      </c>
      <c r="D506" s="17" t="s">
        <v>534</v>
      </c>
      <c r="E506" s="18">
        <v>39235</v>
      </c>
      <c r="F506" s="18">
        <f t="shared" si="150"/>
        <v>39966</v>
      </c>
      <c r="H506" s="11">
        <f t="shared" si="151"/>
      </c>
      <c r="I506" s="19">
        <f t="shared" si="152"/>
      </c>
      <c r="J506" s="11">
        <f t="shared" si="153"/>
      </c>
      <c r="L506" s="11">
        <f t="shared" si="154"/>
      </c>
      <c r="M506" s="11">
        <f t="shared" si="155"/>
      </c>
      <c r="N506" s="19">
        <f t="shared" si="156"/>
      </c>
      <c r="O506" s="19">
        <f t="shared" si="157"/>
      </c>
      <c r="P506" s="20">
        <f t="shared" si="158"/>
      </c>
      <c r="Q506" s="11">
        <f t="shared" si="167"/>
      </c>
      <c r="R506" s="21">
        <f t="shared" si="159"/>
      </c>
      <c r="S506" s="22">
        <f t="shared" si="160"/>
      </c>
      <c r="T506" s="21">
        <f t="shared" si="161"/>
      </c>
      <c r="U506" s="11">
        <f t="shared" si="162"/>
      </c>
      <c r="V506" s="11">
        <f t="shared" si="163"/>
      </c>
      <c r="W506" s="22">
        <f t="shared" si="164"/>
      </c>
      <c r="X506" s="22">
        <f t="shared" si="165"/>
      </c>
      <c r="Y506" s="21">
        <f t="shared" si="166"/>
      </c>
      <c r="AN506" s="19"/>
      <c r="AO506" s="19"/>
    </row>
    <row r="507" spans="2:41" s="11" customFormat="1" ht="12.75">
      <c r="B507" s="15"/>
      <c r="C507" s="16">
        <f>IF(B507="x",COUNTIF($B$5:$B507,"x"),"")</f>
      </c>
      <c r="D507" s="17" t="s">
        <v>535</v>
      </c>
      <c r="E507" s="18">
        <v>39382</v>
      </c>
      <c r="F507" s="18">
        <f t="shared" si="150"/>
        <v>40113</v>
      </c>
      <c r="H507" s="11">
        <f t="shared" si="151"/>
      </c>
      <c r="I507" s="19">
        <f t="shared" si="152"/>
      </c>
      <c r="J507" s="11">
        <f t="shared" si="153"/>
      </c>
      <c r="L507" s="11">
        <f t="shared" si="154"/>
      </c>
      <c r="M507" s="11">
        <f t="shared" si="155"/>
      </c>
      <c r="N507" s="19">
        <f t="shared" si="156"/>
      </c>
      <c r="O507" s="19">
        <f t="shared" si="157"/>
      </c>
      <c r="P507" s="20">
        <f t="shared" si="158"/>
      </c>
      <c r="Q507" s="11">
        <f t="shared" si="167"/>
      </c>
      <c r="R507" s="21">
        <f t="shared" si="159"/>
      </c>
      <c r="S507" s="22">
        <f t="shared" si="160"/>
      </c>
      <c r="T507" s="21">
        <f t="shared" si="161"/>
      </c>
      <c r="U507" s="11">
        <f t="shared" si="162"/>
      </c>
      <c r="V507" s="11">
        <f t="shared" si="163"/>
      </c>
      <c r="W507" s="22">
        <f t="shared" si="164"/>
      </c>
      <c r="X507" s="22">
        <f t="shared" si="165"/>
      </c>
      <c r="Y507" s="21">
        <f t="shared" si="166"/>
      </c>
      <c r="AN507" s="19"/>
      <c r="AO507" s="19"/>
    </row>
    <row r="508" spans="2:41" s="11" customFormat="1" ht="12.75">
      <c r="B508" s="15"/>
      <c r="C508" s="16">
        <f>IF(B508="x",COUNTIF($B$5:$B508,"x"),"")</f>
      </c>
      <c r="D508" s="17" t="s">
        <v>536</v>
      </c>
      <c r="E508" s="18">
        <v>39258</v>
      </c>
      <c r="F508" s="18">
        <f t="shared" si="150"/>
        <v>39989</v>
      </c>
      <c r="H508" s="11">
        <f t="shared" si="151"/>
      </c>
      <c r="I508" s="19">
        <f t="shared" si="152"/>
      </c>
      <c r="J508" s="11">
        <f t="shared" si="153"/>
      </c>
      <c r="L508" s="11">
        <f t="shared" si="154"/>
      </c>
      <c r="M508" s="11">
        <f t="shared" si="155"/>
      </c>
      <c r="N508" s="19">
        <f t="shared" si="156"/>
      </c>
      <c r="O508" s="19">
        <f t="shared" si="157"/>
      </c>
      <c r="P508" s="20">
        <f t="shared" si="158"/>
      </c>
      <c r="Q508" s="11">
        <f t="shared" si="167"/>
      </c>
      <c r="R508" s="21">
        <f t="shared" si="159"/>
      </c>
      <c r="S508" s="22">
        <f t="shared" si="160"/>
      </c>
      <c r="T508" s="21">
        <f t="shared" si="161"/>
      </c>
      <c r="U508" s="11">
        <f t="shared" si="162"/>
      </c>
      <c r="V508" s="11">
        <f t="shared" si="163"/>
      </c>
      <c r="W508" s="22">
        <f t="shared" si="164"/>
      </c>
      <c r="X508" s="22">
        <f t="shared" si="165"/>
      </c>
      <c r="Y508" s="21">
        <f t="shared" si="166"/>
      </c>
      <c r="AN508" s="19"/>
      <c r="AO508" s="19"/>
    </row>
    <row r="509" spans="2:41" s="11" customFormat="1" ht="12.75">
      <c r="B509" s="15"/>
      <c r="C509" s="16">
        <f>IF(B509="x",COUNTIF($B$5:$B509,"x"),"")</f>
      </c>
      <c r="D509" s="17" t="s">
        <v>537</v>
      </c>
      <c r="E509" s="18">
        <v>39326</v>
      </c>
      <c r="F509" s="18">
        <f t="shared" si="150"/>
        <v>40057</v>
      </c>
      <c r="H509" s="11">
        <f t="shared" si="151"/>
      </c>
      <c r="I509" s="19">
        <f t="shared" si="152"/>
      </c>
      <c r="J509" s="11">
        <f t="shared" si="153"/>
      </c>
      <c r="L509" s="11">
        <f t="shared" si="154"/>
      </c>
      <c r="M509" s="11">
        <f t="shared" si="155"/>
      </c>
      <c r="N509" s="19">
        <f t="shared" si="156"/>
      </c>
      <c r="O509" s="19">
        <f t="shared" si="157"/>
      </c>
      <c r="P509" s="20">
        <f t="shared" si="158"/>
      </c>
      <c r="Q509" s="11">
        <f t="shared" si="167"/>
      </c>
      <c r="R509" s="21">
        <f t="shared" si="159"/>
      </c>
      <c r="S509" s="22">
        <f t="shared" si="160"/>
      </c>
      <c r="T509" s="21">
        <f t="shared" si="161"/>
      </c>
      <c r="U509" s="11">
        <f t="shared" si="162"/>
      </c>
      <c r="V509" s="11">
        <f t="shared" si="163"/>
      </c>
      <c r="W509" s="22">
        <f t="shared" si="164"/>
      </c>
      <c r="X509" s="22">
        <f t="shared" si="165"/>
      </c>
      <c r="Y509" s="21">
        <f t="shared" si="166"/>
      </c>
      <c r="AN509" s="19"/>
      <c r="AO509" s="19"/>
    </row>
    <row r="510" spans="2:41" s="11" customFormat="1" ht="12.75">
      <c r="B510" s="15"/>
      <c r="C510" s="16">
        <f>IF(B510="x",COUNTIF($B$5:$B510,"x"),"")</f>
      </c>
      <c r="D510" s="17" t="s">
        <v>538</v>
      </c>
      <c r="E510" s="18">
        <v>39130</v>
      </c>
      <c r="F510" s="18">
        <f t="shared" si="150"/>
        <v>39861</v>
      </c>
      <c r="H510" s="11">
        <f t="shared" si="151"/>
      </c>
      <c r="I510" s="19">
        <f t="shared" si="152"/>
      </c>
      <c r="J510" s="11">
        <f t="shared" si="153"/>
      </c>
      <c r="L510" s="11">
        <f t="shared" si="154"/>
      </c>
      <c r="M510" s="11">
        <f t="shared" si="155"/>
      </c>
      <c r="N510" s="19">
        <f t="shared" si="156"/>
      </c>
      <c r="O510" s="19">
        <f t="shared" si="157"/>
      </c>
      <c r="P510" s="20">
        <f t="shared" si="158"/>
      </c>
      <c r="Q510" s="11">
        <f t="shared" si="167"/>
      </c>
      <c r="R510" s="21">
        <f t="shared" si="159"/>
      </c>
      <c r="S510" s="22">
        <f t="shared" si="160"/>
      </c>
      <c r="T510" s="21">
        <f t="shared" si="161"/>
      </c>
      <c r="U510" s="11">
        <f t="shared" si="162"/>
      </c>
      <c r="V510" s="11">
        <f t="shared" si="163"/>
      </c>
      <c r="W510" s="22">
        <f t="shared" si="164"/>
      </c>
      <c r="X510" s="22">
        <f t="shared" si="165"/>
      </c>
      <c r="Y510" s="21">
        <f t="shared" si="166"/>
      </c>
      <c r="AN510" s="19"/>
      <c r="AO510" s="19"/>
    </row>
    <row r="511" spans="2:41" s="11" customFormat="1" ht="12.75">
      <c r="B511" s="15"/>
      <c r="C511" s="16">
        <f>IF(B511="x",COUNTIF($B$5:$B511,"x"),"")</f>
      </c>
      <c r="D511" s="17" t="s">
        <v>539</v>
      </c>
      <c r="E511" s="18">
        <v>39282</v>
      </c>
      <c r="F511" s="18">
        <f t="shared" si="150"/>
        <v>40013</v>
      </c>
      <c r="H511" s="11">
        <f t="shared" si="151"/>
      </c>
      <c r="I511" s="19">
        <f t="shared" si="152"/>
      </c>
      <c r="J511" s="11">
        <f t="shared" si="153"/>
      </c>
      <c r="L511" s="11">
        <f t="shared" si="154"/>
      </c>
      <c r="M511" s="11">
        <f t="shared" si="155"/>
      </c>
      <c r="N511" s="19">
        <f t="shared" si="156"/>
      </c>
      <c r="O511" s="19">
        <f t="shared" si="157"/>
      </c>
      <c r="P511" s="20">
        <f t="shared" si="158"/>
      </c>
      <c r="Q511" s="11">
        <f t="shared" si="167"/>
      </c>
      <c r="R511" s="21">
        <f t="shared" si="159"/>
      </c>
      <c r="S511" s="22">
        <f t="shared" si="160"/>
      </c>
      <c r="T511" s="21">
        <f t="shared" si="161"/>
      </c>
      <c r="U511" s="11">
        <f t="shared" si="162"/>
      </c>
      <c r="V511" s="11">
        <f t="shared" si="163"/>
      </c>
      <c r="W511" s="22">
        <f t="shared" si="164"/>
      </c>
      <c r="X511" s="22">
        <f t="shared" si="165"/>
      </c>
      <c r="Y511" s="21">
        <f t="shared" si="166"/>
      </c>
      <c r="AN511" s="19"/>
      <c r="AO511" s="19"/>
    </row>
    <row r="512" spans="2:41" s="11" customFormat="1" ht="12.75">
      <c r="B512" s="15"/>
      <c r="C512" s="16">
        <f>IF(B512="x",COUNTIF($B$5:$B512,"x"),"")</f>
      </c>
      <c r="D512" s="17" t="s">
        <v>540</v>
      </c>
      <c r="E512" s="18">
        <v>39102</v>
      </c>
      <c r="F512" s="18">
        <f t="shared" si="150"/>
        <v>39833</v>
      </c>
      <c r="H512" s="11">
        <f t="shared" si="151"/>
      </c>
      <c r="I512" s="19">
        <f t="shared" si="152"/>
      </c>
      <c r="J512" s="11">
        <f t="shared" si="153"/>
      </c>
      <c r="L512" s="11">
        <f t="shared" si="154"/>
      </c>
      <c r="M512" s="11">
        <f t="shared" si="155"/>
      </c>
      <c r="N512" s="19">
        <f t="shared" si="156"/>
      </c>
      <c r="O512" s="19">
        <f t="shared" si="157"/>
      </c>
      <c r="P512" s="20">
        <f t="shared" si="158"/>
      </c>
      <c r="Q512" s="11">
        <f t="shared" si="167"/>
      </c>
      <c r="R512" s="21">
        <f t="shared" si="159"/>
      </c>
      <c r="S512" s="22">
        <f t="shared" si="160"/>
      </c>
      <c r="T512" s="21">
        <f t="shared" si="161"/>
      </c>
      <c r="U512" s="11">
        <f t="shared" si="162"/>
      </c>
      <c r="V512" s="11">
        <f t="shared" si="163"/>
      </c>
      <c r="W512" s="22">
        <f t="shared" si="164"/>
      </c>
      <c r="X512" s="22">
        <f t="shared" si="165"/>
      </c>
      <c r="Y512" s="21">
        <f t="shared" si="166"/>
      </c>
      <c r="AN512" s="19"/>
      <c r="AO512" s="19"/>
    </row>
    <row r="513" spans="2:41" s="11" customFormat="1" ht="12.75">
      <c r="B513" s="15"/>
      <c r="C513" s="16">
        <f>IF(B513="x",COUNTIF($B$5:$B513,"x"),"")</f>
      </c>
      <c r="D513" s="17" t="s">
        <v>541</v>
      </c>
      <c r="E513" s="18">
        <v>39260</v>
      </c>
      <c r="F513" s="18">
        <f t="shared" si="150"/>
        <v>39991</v>
      </c>
      <c r="H513" s="11">
        <f t="shared" si="151"/>
      </c>
      <c r="I513" s="19">
        <f t="shared" si="152"/>
      </c>
      <c r="J513" s="11">
        <f t="shared" si="153"/>
      </c>
      <c r="L513" s="11">
        <f t="shared" si="154"/>
      </c>
      <c r="M513" s="11">
        <f t="shared" si="155"/>
      </c>
      <c r="N513" s="19">
        <f t="shared" si="156"/>
      </c>
      <c r="O513" s="19">
        <f t="shared" si="157"/>
      </c>
      <c r="P513" s="20">
        <f t="shared" si="158"/>
      </c>
      <c r="Q513" s="11">
        <f t="shared" si="167"/>
      </c>
      <c r="R513" s="21">
        <f t="shared" si="159"/>
      </c>
      <c r="S513" s="22">
        <f t="shared" si="160"/>
      </c>
      <c r="T513" s="21">
        <f t="shared" si="161"/>
      </c>
      <c r="U513" s="11">
        <f t="shared" si="162"/>
      </c>
      <c r="V513" s="11">
        <f t="shared" si="163"/>
      </c>
      <c r="W513" s="22">
        <f t="shared" si="164"/>
      </c>
      <c r="X513" s="22">
        <f t="shared" si="165"/>
      </c>
      <c r="Y513" s="21">
        <f t="shared" si="166"/>
      </c>
      <c r="AN513" s="19"/>
      <c r="AO513" s="19"/>
    </row>
    <row r="514" spans="2:41" s="11" customFormat="1" ht="12.75">
      <c r="B514" s="15"/>
      <c r="C514" s="16">
        <f>IF(B514="x",COUNTIF($B$5:$B514,"x"),"")</f>
      </c>
      <c r="D514" s="17" t="s">
        <v>542</v>
      </c>
      <c r="E514" s="18">
        <v>39446</v>
      </c>
      <c r="F514" s="18">
        <f t="shared" si="150"/>
        <v>40177</v>
      </c>
      <c r="H514" s="11">
        <f t="shared" si="151"/>
      </c>
      <c r="I514" s="19">
        <f t="shared" si="152"/>
      </c>
      <c r="J514" s="11">
        <f t="shared" si="153"/>
      </c>
      <c r="L514" s="11">
        <f t="shared" si="154"/>
      </c>
      <c r="M514" s="11">
        <f t="shared" si="155"/>
      </c>
      <c r="N514" s="19">
        <f t="shared" si="156"/>
      </c>
      <c r="O514" s="19">
        <f t="shared" si="157"/>
      </c>
      <c r="P514" s="20">
        <f t="shared" si="158"/>
      </c>
      <c r="Q514" s="11">
        <f t="shared" si="167"/>
      </c>
      <c r="R514" s="21">
        <f t="shared" si="159"/>
      </c>
      <c r="S514" s="22">
        <f t="shared" si="160"/>
      </c>
      <c r="T514" s="21">
        <f t="shared" si="161"/>
      </c>
      <c r="U514" s="11">
        <f t="shared" si="162"/>
      </c>
      <c r="V514" s="11">
        <f t="shared" si="163"/>
      </c>
      <c r="W514" s="22">
        <f t="shared" si="164"/>
      </c>
      <c r="X514" s="22">
        <f t="shared" si="165"/>
      </c>
      <c r="Y514" s="21">
        <f t="shared" si="166"/>
      </c>
      <c r="AN514" s="19"/>
      <c r="AO514" s="19"/>
    </row>
    <row r="515" spans="2:41" s="11" customFormat="1" ht="12.75">
      <c r="B515" s="15"/>
      <c r="C515" s="16">
        <f>IF(B515="x",COUNTIF($B$5:$B515,"x"),"")</f>
      </c>
      <c r="D515" s="17" t="s">
        <v>543</v>
      </c>
      <c r="E515" s="18">
        <v>39291</v>
      </c>
      <c r="F515" s="18">
        <f t="shared" si="150"/>
        <v>40022</v>
      </c>
      <c r="H515" s="11">
        <f t="shared" si="151"/>
      </c>
      <c r="I515" s="19">
        <f t="shared" si="152"/>
      </c>
      <c r="J515" s="11">
        <f t="shared" si="153"/>
      </c>
      <c r="L515" s="11">
        <f t="shared" si="154"/>
      </c>
      <c r="M515" s="11">
        <f t="shared" si="155"/>
      </c>
      <c r="N515" s="19">
        <f t="shared" si="156"/>
      </c>
      <c r="O515" s="19">
        <f t="shared" si="157"/>
      </c>
      <c r="P515" s="20">
        <f t="shared" si="158"/>
      </c>
      <c r="Q515" s="11">
        <f t="shared" si="167"/>
      </c>
      <c r="R515" s="21">
        <f t="shared" si="159"/>
      </c>
      <c r="S515" s="22">
        <f t="shared" si="160"/>
      </c>
      <c r="T515" s="21">
        <f t="shared" si="161"/>
      </c>
      <c r="U515" s="11">
        <f t="shared" si="162"/>
      </c>
      <c r="V515" s="11">
        <f t="shared" si="163"/>
      </c>
      <c r="W515" s="22">
        <f t="shared" si="164"/>
      </c>
      <c r="X515" s="22">
        <f t="shared" si="165"/>
      </c>
      <c r="Y515" s="21">
        <f t="shared" si="166"/>
      </c>
      <c r="AN515" s="19"/>
      <c r="AO515" s="19"/>
    </row>
    <row r="516" spans="2:41" s="11" customFormat="1" ht="12.75">
      <c r="B516" s="15"/>
      <c r="C516" s="16">
        <f>IF(B516="x",COUNTIF($B$5:$B516,"x"),"")</f>
      </c>
      <c r="D516" s="17" t="s">
        <v>544</v>
      </c>
      <c r="E516" s="18">
        <v>39378</v>
      </c>
      <c r="F516" s="18">
        <f t="shared" si="150"/>
        <v>40109</v>
      </c>
      <c r="H516" s="11">
        <f t="shared" si="151"/>
      </c>
      <c r="I516" s="19">
        <f t="shared" si="152"/>
      </c>
      <c r="J516" s="11">
        <f t="shared" si="153"/>
      </c>
      <c r="L516" s="11">
        <f t="shared" si="154"/>
      </c>
      <c r="M516" s="11">
        <f t="shared" si="155"/>
      </c>
      <c r="N516" s="19">
        <f t="shared" si="156"/>
      </c>
      <c r="O516" s="19">
        <f t="shared" si="157"/>
      </c>
      <c r="P516" s="20">
        <f t="shared" si="158"/>
      </c>
      <c r="Q516" s="11">
        <f t="shared" si="167"/>
      </c>
      <c r="R516" s="21">
        <f t="shared" si="159"/>
      </c>
      <c r="S516" s="22">
        <f t="shared" si="160"/>
      </c>
      <c r="T516" s="21">
        <f t="shared" si="161"/>
      </c>
      <c r="U516" s="11">
        <f t="shared" si="162"/>
      </c>
      <c r="V516" s="11">
        <f t="shared" si="163"/>
      </c>
      <c r="W516" s="22">
        <f t="shared" si="164"/>
      </c>
      <c r="X516" s="22">
        <f t="shared" si="165"/>
      </c>
      <c r="Y516" s="21">
        <f t="shared" si="166"/>
      </c>
      <c r="AN516" s="19"/>
      <c r="AO516" s="19"/>
    </row>
    <row r="517" spans="2:41" s="11" customFormat="1" ht="12.75">
      <c r="B517" s="15"/>
      <c r="C517" s="16">
        <f>IF(B517="x",COUNTIF($B$5:$B517,"x"),"")</f>
      </c>
      <c r="D517" s="17" t="s">
        <v>545</v>
      </c>
      <c r="E517" s="18">
        <v>39375</v>
      </c>
      <c r="F517" s="18">
        <f aca="true" t="shared" si="168" ref="F517:F580">DATE($AI$5,MONTH($E517),DAY($E517))</f>
        <v>40106</v>
      </c>
      <c r="H517" s="11">
        <f aca="true" t="shared" si="169" ref="H517:H580">IF(B517="x",D517,"")</f>
      </c>
      <c r="I517" s="19">
        <f aca="true" t="shared" si="170" ref="I517:I580">IF($H517="","",DATE($AI$5,MONTH($E517),DAY($E517)))</f>
      </c>
      <c r="J517" s="11">
        <f aca="true" t="shared" si="171" ref="J517:J580">IF($H517="","",3)</f>
      </c>
      <c r="L517" s="11">
        <f aca="true" t="shared" si="172" ref="L517:L580">IF(P517=3,RANK(M517,$M$5:$M$624,1),"")</f>
      </c>
      <c r="M517" s="11">
        <f aca="true" t="shared" si="173" ref="M517:M580">IF(P517=3,IF(OR(COUNTIF($O$5:$O$623,O517)=2,COUNTIF($O$5:$O$623,O517)=3),RANK(O517,$O$5:$O$624,1)*1000+ROW(O517),RANK(O517,$O$5:$O$624,1)*1000),"")</f>
      </c>
      <c r="N517" s="19">
        <f aca="true" t="shared" si="174" ref="N517:N580">VLOOKUP(Q517,$C$5:$J$624,6,FALSE)</f>
      </c>
      <c r="O517" s="19">
        <f aca="true" t="shared" si="175" ref="O517:O580">IF(ISERROR(VLOOKUP($Q517,$C$5:$J$624,7,FALSE)),"",VLOOKUP($Q517,$C$5:$J$624,7,FALSE))</f>
      </c>
      <c r="P517" s="20">
        <f aca="true" t="shared" si="176" ref="P517:P580">IF(ISERROR(VLOOKUP(ROW($N517)-4,$C$5:$J$624,8,FALSE)),"",3)</f>
      </c>
      <c r="Q517" s="11">
        <f t="shared" si="167"/>
      </c>
      <c r="R517" s="21">
        <f aca="true" t="shared" si="177" ref="R517:R580">VLOOKUP(Q517,$L$5:$O$624,3,FALSE)</f>
      </c>
      <c r="S517" s="22">
        <f aca="true" t="shared" si="178" ref="S517:S580">VLOOKUP(Q517,$L$5:$O$624,4,FALSE)</f>
      </c>
      <c r="T517" s="21">
        <f aca="true" t="shared" si="179" ref="T517:T580">VLOOKUP(Q517,$L$5:$P$624,5,FALSE)</f>
      </c>
      <c r="U517" s="11">
        <f aca="true" t="shared" si="180" ref="U517:U580">IF($S517&lt;&gt;"",RANK($S517,$S$5:$S$624,1),"")</f>
      </c>
      <c r="V517" s="11">
        <f aca="true" t="shared" si="181" ref="V517:V580">IF($X517&lt;&gt;"",RANK($X517,$X$5:$X$624,1),"")</f>
      </c>
      <c r="W517" s="22">
        <f aca="true" t="shared" si="182" ref="W517:W580">IF($U517&lt;&gt;$U516,IF($U517&lt;&gt;$U518,$R517,IF($U517=$U519,$R517&amp;" "&amp;$R518&amp;" "&amp;$R519,$R517&amp;" "&amp;$R518)),"")</f>
      </c>
      <c r="X517" s="22">
        <f aca="true" t="shared" si="183" ref="X517:X580">IF($W517&lt;&gt;"",$S517,"")</f>
      </c>
      <c r="Y517" s="21">
        <f aca="true" t="shared" si="184" ref="Y517:Y580">IF($W517&lt;&gt;"",$T517,"")</f>
      </c>
      <c r="AN517" s="19"/>
      <c r="AO517" s="19"/>
    </row>
    <row r="518" spans="2:41" s="11" customFormat="1" ht="12.75">
      <c r="B518" s="15"/>
      <c r="C518" s="16">
        <f>IF(B518="x",COUNTIF($B$5:$B518,"x"),"")</f>
      </c>
      <c r="D518" s="17" t="s">
        <v>546</v>
      </c>
      <c r="E518" s="18">
        <v>39092</v>
      </c>
      <c r="F518" s="18">
        <f t="shared" si="168"/>
        <v>39823</v>
      </c>
      <c r="H518" s="11">
        <f t="shared" si="169"/>
      </c>
      <c r="I518" s="19">
        <f t="shared" si="170"/>
      </c>
      <c r="J518" s="11">
        <f t="shared" si="171"/>
      </c>
      <c r="L518" s="11">
        <f t="shared" si="172"/>
      </c>
      <c r="M518" s="11">
        <f t="shared" si="173"/>
      </c>
      <c r="N518" s="19">
        <f t="shared" si="174"/>
      </c>
      <c r="O518" s="19">
        <f t="shared" si="175"/>
      </c>
      <c r="P518" s="20">
        <f t="shared" si="176"/>
      </c>
      <c r="Q518" s="11">
        <f aca="true" t="shared" si="185" ref="Q518:Q581">IF($P518=3,1+Q517,"")</f>
      </c>
      <c r="R518" s="21">
        <f t="shared" si="177"/>
      </c>
      <c r="S518" s="22">
        <f t="shared" si="178"/>
      </c>
      <c r="T518" s="21">
        <f t="shared" si="179"/>
      </c>
      <c r="U518" s="11">
        <f t="shared" si="180"/>
      </c>
      <c r="V518" s="11">
        <f t="shared" si="181"/>
      </c>
      <c r="W518" s="22">
        <f t="shared" si="182"/>
      </c>
      <c r="X518" s="22">
        <f t="shared" si="183"/>
      </c>
      <c r="Y518" s="21">
        <f t="shared" si="184"/>
      </c>
      <c r="AN518" s="19"/>
      <c r="AO518" s="19"/>
    </row>
    <row r="519" spans="2:41" s="11" customFormat="1" ht="12.75">
      <c r="B519" s="15"/>
      <c r="C519" s="16">
        <f>IF(B519="x",COUNTIF($B$5:$B519,"x"),"")</f>
      </c>
      <c r="D519" s="17" t="s">
        <v>547</v>
      </c>
      <c r="E519" s="18">
        <v>39128</v>
      </c>
      <c r="F519" s="18">
        <f t="shared" si="168"/>
        <v>39859</v>
      </c>
      <c r="H519" s="11">
        <f t="shared" si="169"/>
      </c>
      <c r="I519" s="19">
        <f t="shared" si="170"/>
      </c>
      <c r="J519" s="11">
        <f t="shared" si="171"/>
      </c>
      <c r="L519" s="11">
        <f t="shared" si="172"/>
      </c>
      <c r="M519" s="11">
        <f t="shared" si="173"/>
      </c>
      <c r="N519" s="19">
        <f t="shared" si="174"/>
      </c>
      <c r="O519" s="19">
        <f t="shared" si="175"/>
      </c>
      <c r="P519" s="20">
        <f t="shared" si="176"/>
      </c>
      <c r="Q519" s="11">
        <f t="shared" si="185"/>
      </c>
      <c r="R519" s="21">
        <f t="shared" si="177"/>
      </c>
      <c r="S519" s="22">
        <f t="shared" si="178"/>
      </c>
      <c r="T519" s="21">
        <f t="shared" si="179"/>
      </c>
      <c r="U519" s="11">
        <f t="shared" si="180"/>
      </c>
      <c r="V519" s="11">
        <f t="shared" si="181"/>
      </c>
      <c r="W519" s="22">
        <f t="shared" si="182"/>
      </c>
      <c r="X519" s="22">
        <f t="shared" si="183"/>
      </c>
      <c r="Y519" s="21">
        <f t="shared" si="184"/>
      </c>
      <c r="AN519" s="19"/>
      <c r="AO519" s="19"/>
    </row>
    <row r="520" spans="2:41" s="11" customFormat="1" ht="12.75">
      <c r="B520" s="15"/>
      <c r="C520" s="16">
        <f>IF(B520="x",COUNTIF($B$5:$B520,"x"),"")</f>
      </c>
      <c r="D520" s="17" t="s">
        <v>548</v>
      </c>
      <c r="E520" s="18">
        <v>39317</v>
      </c>
      <c r="F520" s="18">
        <f t="shared" si="168"/>
        <v>40048</v>
      </c>
      <c r="H520" s="11">
        <f t="shared" si="169"/>
      </c>
      <c r="I520" s="19">
        <f t="shared" si="170"/>
      </c>
      <c r="J520" s="11">
        <f t="shared" si="171"/>
      </c>
      <c r="L520" s="11">
        <f t="shared" si="172"/>
      </c>
      <c r="M520" s="11">
        <f t="shared" si="173"/>
      </c>
      <c r="N520" s="19">
        <f t="shared" si="174"/>
      </c>
      <c r="O520" s="19">
        <f t="shared" si="175"/>
      </c>
      <c r="P520" s="20">
        <f t="shared" si="176"/>
      </c>
      <c r="Q520" s="11">
        <f t="shared" si="185"/>
      </c>
      <c r="R520" s="21">
        <f t="shared" si="177"/>
      </c>
      <c r="S520" s="22">
        <f t="shared" si="178"/>
      </c>
      <c r="T520" s="21">
        <f t="shared" si="179"/>
      </c>
      <c r="U520" s="11">
        <f t="shared" si="180"/>
      </c>
      <c r="V520" s="11">
        <f t="shared" si="181"/>
      </c>
      <c r="W520" s="22">
        <f t="shared" si="182"/>
      </c>
      <c r="X520" s="22">
        <f t="shared" si="183"/>
      </c>
      <c r="Y520" s="21">
        <f t="shared" si="184"/>
      </c>
      <c r="AN520" s="19"/>
      <c r="AO520" s="19"/>
    </row>
    <row r="521" spans="2:41" s="11" customFormat="1" ht="12.75">
      <c r="B521" s="15"/>
      <c r="C521" s="16">
        <f>IF(B521="x",COUNTIF($B$5:$B521,"x"),"")</f>
      </c>
      <c r="D521" s="17" t="s">
        <v>549</v>
      </c>
      <c r="E521" s="18">
        <v>39317</v>
      </c>
      <c r="F521" s="18">
        <f t="shared" si="168"/>
        <v>40048</v>
      </c>
      <c r="H521" s="11">
        <f t="shared" si="169"/>
      </c>
      <c r="I521" s="19">
        <f t="shared" si="170"/>
      </c>
      <c r="J521" s="11">
        <f t="shared" si="171"/>
      </c>
      <c r="L521" s="11">
        <f t="shared" si="172"/>
      </c>
      <c r="M521" s="11">
        <f t="shared" si="173"/>
      </c>
      <c r="N521" s="19">
        <f t="shared" si="174"/>
      </c>
      <c r="O521" s="19">
        <f t="shared" si="175"/>
      </c>
      <c r="P521" s="20">
        <f t="shared" si="176"/>
      </c>
      <c r="Q521" s="11">
        <f t="shared" si="185"/>
      </c>
      <c r="R521" s="21">
        <f t="shared" si="177"/>
      </c>
      <c r="S521" s="22">
        <f t="shared" si="178"/>
      </c>
      <c r="T521" s="21">
        <f t="shared" si="179"/>
      </c>
      <c r="U521" s="11">
        <f t="shared" si="180"/>
      </c>
      <c r="V521" s="11">
        <f t="shared" si="181"/>
      </c>
      <c r="W521" s="22">
        <f t="shared" si="182"/>
      </c>
      <c r="X521" s="22">
        <f t="shared" si="183"/>
      </c>
      <c r="Y521" s="21">
        <f t="shared" si="184"/>
      </c>
      <c r="AN521" s="19"/>
      <c r="AO521" s="19"/>
    </row>
    <row r="522" spans="2:41" s="11" customFormat="1" ht="12.75">
      <c r="B522" s="15"/>
      <c r="C522" s="16">
        <f>IF(B522="x",COUNTIF($B$5:$B522,"x"),"")</f>
      </c>
      <c r="D522" s="17" t="s">
        <v>550</v>
      </c>
      <c r="E522" s="18">
        <v>39340</v>
      </c>
      <c r="F522" s="18">
        <f t="shared" si="168"/>
        <v>40071</v>
      </c>
      <c r="H522" s="11">
        <f t="shared" si="169"/>
      </c>
      <c r="I522" s="19">
        <f t="shared" si="170"/>
      </c>
      <c r="J522" s="11">
        <f t="shared" si="171"/>
      </c>
      <c r="L522" s="11">
        <f t="shared" si="172"/>
      </c>
      <c r="M522" s="11">
        <f t="shared" si="173"/>
      </c>
      <c r="N522" s="19">
        <f t="shared" si="174"/>
      </c>
      <c r="O522" s="19">
        <f t="shared" si="175"/>
      </c>
      <c r="P522" s="20">
        <f t="shared" si="176"/>
      </c>
      <c r="Q522" s="11">
        <f t="shared" si="185"/>
      </c>
      <c r="R522" s="21">
        <f t="shared" si="177"/>
      </c>
      <c r="S522" s="22">
        <f t="shared" si="178"/>
      </c>
      <c r="T522" s="21">
        <f t="shared" si="179"/>
      </c>
      <c r="U522" s="11">
        <f t="shared" si="180"/>
      </c>
      <c r="V522" s="11">
        <f t="shared" si="181"/>
      </c>
      <c r="W522" s="22">
        <f t="shared" si="182"/>
      </c>
      <c r="X522" s="22">
        <f t="shared" si="183"/>
      </c>
      <c r="Y522" s="21">
        <f t="shared" si="184"/>
      </c>
      <c r="AN522" s="19"/>
      <c r="AO522" s="19"/>
    </row>
    <row r="523" spans="2:41" s="11" customFormat="1" ht="12.75">
      <c r="B523" s="15"/>
      <c r="C523" s="16">
        <f>IF(B523="x",COUNTIF($B$5:$B523,"x"),"")</f>
      </c>
      <c r="D523" s="17" t="s">
        <v>551</v>
      </c>
      <c r="E523" s="18">
        <v>39092</v>
      </c>
      <c r="F523" s="18">
        <f t="shared" si="168"/>
        <v>39823</v>
      </c>
      <c r="H523" s="11">
        <f t="shared" si="169"/>
      </c>
      <c r="I523" s="19">
        <f t="shared" si="170"/>
      </c>
      <c r="J523" s="11">
        <f t="shared" si="171"/>
      </c>
      <c r="L523" s="11">
        <f t="shared" si="172"/>
      </c>
      <c r="M523" s="11">
        <f t="shared" si="173"/>
      </c>
      <c r="N523" s="19">
        <f t="shared" si="174"/>
      </c>
      <c r="O523" s="19">
        <f t="shared" si="175"/>
      </c>
      <c r="P523" s="20">
        <f t="shared" si="176"/>
      </c>
      <c r="Q523" s="11">
        <f t="shared" si="185"/>
      </c>
      <c r="R523" s="21">
        <f t="shared" si="177"/>
      </c>
      <c r="S523" s="22">
        <f t="shared" si="178"/>
      </c>
      <c r="T523" s="21">
        <f t="shared" si="179"/>
      </c>
      <c r="U523" s="11">
        <f t="shared" si="180"/>
      </c>
      <c r="V523" s="11">
        <f t="shared" si="181"/>
      </c>
      <c r="W523" s="22">
        <f t="shared" si="182"/>
      </c>
      <c r="X523" s="22">
        <f t="shared" si="183"/>
      </c>
      <c r="Y523" s="21">
        <f t="shared" si="184"/>
      </c>
      <c r="AN523" s="19"/>
      <c r="AO523" s="19"/>
    </row>
    <row r="524" spans="2:41" s="11" customFormat="1" ht="12.75">
      <c r="B524" s="15"/>
      <c r="C524" s="16">
        <f>IF(B524="x",COUNTIF($B$5:$B524,"x"),"")</f>
      </c>
      <c r="D524" s="17" t="s">
        <v>552</v>
      </c>
      <c r="E524" s="18">
        <v>39138</v>
      </c>
      <c r="F524" s="18">
        <f t="shared" si="168"/>
        <v>39869</v>
      </c>
      <c r="H524" s="11">
        <f t="shared" si="169"/>
      </c>
      <c r="I524" s="19">
        <f t="shared" si="170"/>
      </c>
      <c r="J524" s="11">
        <f t="shared" si="171"/>
      </c>
      <c r="L524" s="11">
        <f t="shared" si="172"/>
      </c>
      <c r="M524" s="11">
        <f t="shared" si="173"/>
      </c>
      <c r="N524" s="19">
        <f t="shared" si="174"/>
      </c>
      <c r="O524" s="19">
        <f t="shared" si="175"/>
      </c>
      <c r="P524" s="20">
        <f t="shared" si="176"/>
      </c>
      <c r="Q524" s="11">
        <f t="shared" si="185"/>
      </c>
      <c r="R524" s="21">
        <f t="shared" si="177"/>
      </c>
      <c r="S524" s="22">
        <f t="shared" si="178"/>
      </c>
      <c r="T524" s="21">
        <f t="shared" si="179"/>
      </c>
      <c r="U524" s="11">
        <f t="shared" si="180"/>
      </c>
      <c r="V524" s="11">
        <f t="shared" si="181"/>
      </c>
      <c r="W524" s="22">
        <f t="shared" si="182"/>
      </c>
      <c r="X524" s="22">
        <f t="shared" si="183"/>
      </c>
      <c r="Y524" s="21">
        <f t="shared" si="184"/>
      </c>
      <c r="AN524" s="19"/>
      <c r="AO524" s="19"/>
    </row>
    <row r="525" spans="2:41" s="11" customFormat="1" ht="12.75">
      <c r="B525" s="15"/>
      <c r="C525" s="16">
        <f>IF(B525="x",COUNTIF($B$5:$B525,"x"),"")</f>
      </c>
      <c r="D525" s="17" t="s">
        <v>553</v>
      </c>
      <c r="E525" s="18">
        <v>39302</v>
      </c>
      <c r="F525" s="18">
        <f t="shared" si="168"/>
        <v>40033</v>
      </c>
      <c r="H525" s="11">
        <f t="shared" si="169"/>
      </c>
      <c r="I525" s="19">
        <f t="shared" si="170"/>
      </c>
      <c r="J525" s="11">
        <f t="shared" si="171"/>
      </c>
      <c r="L525" s="11">
        <f t="shared" si="172"/>
      </c>
      <c r="M525" s="11">
        <f t="shared" si="173"/>
      </c>
      <c r="N525" s="19">
        <f t="shared" si="174"/>
      </c>
      <c r="O525" s="19">
        <f t="shared" si="175"/>
      </c>
      <c r="P525" s="20">
        <f t="shared" si="176"/>
      </c>
      <c r="Q525" s="11">
        <f t="shared" si="185"/>
      </c>
      <c r="R525" s="21">
        <f t="shared" si="177"/>
      </c>
      <c r="S525" s="22">
        <f t="shared" si="178"/>
      </c>
      <c r="T525" s="21">
        <f t="shared" si="179"/>
      </c>
      <c r="U525" s="11">
        <f t="shared" si="180"/>
      </c>
      <c r="V525" s="11">
        <f t="shared" si="181"/>
      </c>
      <c r="W525" s="22">
        <f t="shared" si="182"/>
      </c>
      <c r="X525" s="22">
        <f t="shared" si="183"/>
      </c>
      <c r="Y525" s="21">
        <f t="shared" si="184"/>
      </c>
      <c r="AN525" s="19"/>
      <c r="AO525" s="19"/>
    </row>
    <row r="526" spans="2:41" s="11" customFormat="1" ht="12.75">
      <c r="B526" s="15"/>
      <c r="C526" s="16">
        <f>IF(B526="x",COUNTIF($B$5:$B526,"x"),"")</f>
      </c>
      <c r="D526" s="17" t="s">
        <v>554</v>
      </c>
      <c r="E526" s="18">
        <v>39383</v>
      </c>
      <c r="F526" s="18">
        <f t="shared" si="168"/>
        <v>40114</v>
      </c>
      <c r="H526" s="11">
        <f t="shared" si="169"/>
      </c>
      <c r="I526" s="19">
        <f t="shared" si="170"/>
      </c>
      <c r="J526" s="11">
        <f t="shared" si="171"/>
      </c>
      <c r="L526" s="11">
        <f t="shared" si="172"/>
      </c>
      <c r="M526" s="11">
        <f t="shared" si="173"/>
      </c>
      <c r="N526" s="19">
        <f t="shared" si="174"/>
      </c>
      <c r="O526" s="19">
        <f t="shared" si="175"/>
      </c>
      <c r="P526" s="20">
        <f t="shared" si="176"/>
      </c>
      <c r="Q526" s="11">
        <f t="shared" si="185"/>
      </c>
      <c r="R526" s="21">
        <f t="shared" si="177"/>
      </c>
      <c r="S526" s="22">
        <f t="shared" si="178"/>
      </c>
      <c r="T526" s="21">
        <f t="shared" si="179"/>
      </c>
      <c r="U526" s="11">
        <f t="shared" si="180"/>
      </c>
      <c r="V526" s="11">
        <f t="shared" si="181"/>
      </c>
      <c r="W526" s="22">
        <f t="shared" si="182"/>
      </c>
      <c r="X526" s="22">
        <f t="shared" si="183"/>
      </c>
      <c r="Y526" s="21">
        <f t="shared" si="184"/>
      </c>
      <c r="AN526" s="19"/>
      <c r="AO526" s="19"/>
    </row>
    <row r="527" spans="2:41" s="11" customFormat="1" ht="12.75">
      <c r="B527" s="15"/>
      <c r="C527" s="16">
        <f>IF(B527="x",COUNTIF($B$5:$B527,"x"),"")</f>
      </c>
      <c r="D527" s="17" t="s">
        <v>555</v>
      </c>
      <c r="E527" s="18">
        <v>39383</v>
      </c>
      <c r="F527" s="18">
        <f t="shared" si="168"/>
        <v>40114</v>
      </c>
      <c r="H527" s="11">
        <f t="shared" si="169"/>
      </c>
      <c r="I527" s="19">
        <f t="shared" si="170"/>
      </c>
      <c r="J527" s="11">
        <f t="shared" si="171"/>
      </c>
      <c r="L527" s="11">
        <f t="shared" si="172"/>
      </c>
      <c r="M527" s="11">
        <f t="shared" si="173"/>
      </c>
      <c r="N527" s="19">
        <f t="shared" si="174"/>
      </c>
      <c r="O527" s="19">
        <f t="shared" si="175"/>
      </c>
      <c r="P527" s="20">
        <f t="shared" si="176"/>
      </c>
      <c r="Q527" s="11">
        <f t="shared" si="185"/>
      </c>
      <c r="R527" s="21">
        <f t="shared" si="177"/>
      </c>
      <c r="S527" s="22">
        <f t="shared" si="178"/>
      </c>
      <c r="T527" s="21">
        <f t="shared" si="179"/>
      </c>
      <c r="U527" s="11">
        <f t="shared" si="180"/>
      </c>
      <c r="V527" s="11">
        <f t="shared" si="181"/>
      </c>
      <c r="W527" s="22">
        <f t="shared" si="182"/>
      </c>
      <c r="X527" s="22">
        <f t="shared" si="183"/>
      </c>
      <c r="Y527" s="21">
        <f t="shared" si="184"/>
      </c>
      <c r="AN527" s="19"/>
      <c r="AO527" s="19"/>
    </row>
    <row r="528" spans="2:41" s="11" customFormat="1" ht="12.75">
      <c r="B528" s="15"/>
      <c r="C528" s="16">
        <f>IF(B528="x",COUNTIF($B$5:$B528,"x"),"")</f>
      </c>
      <c r="D528" s="17" t="s">
        <v>556</v>
      </c>
      <c r="E528" s="18">
        <v>39340</v>
      </c>
      <c r="F528" s="18">
        <f t="shared" si="168"/>
        <v>40071</v>
      </c>
      <c r="H528" s="11">
        <f t="shared" si="169"/>
      </c>
      <c r="I528" s="19">
        <f t="shared" si="170"/>
      </c>
      <c r="J528" s="11">
        <f t="shared" si="171"/>
      </c>
      <c r="L528" s="11">
        <f t="shared" si="172"/>
      </c>
      <c r="M528" s="11">
        <f t="shared" si="173"/>
      </c>
      <c r="N528" s="19">
        <f t="shared" si="174"/>
      </c>
      <c r="O528" s="19">
        <f t="shared" si="175"/>
      </c>
      <c r="P528" s="20">
        <f t="shared" si="176"/>
      </c>
      <c r="Q528" s="11">
        <f t="shared" si="185"/>
      </c>
      <c r="R528" s="21">
        <f t="shared" si="177"/>
      </c>
      <c r="S528" s="22">
        <f t="shared" si="178"/>
      </c>
      <c r="T528" s="21">
        <f t="shared" si="179"/>
      </c>
      <c r="U528" s="11">
        <f t="shared" si="180"/>
      </c>
      <c r="V528" s="11">
        <f t="shared" si="181"/>
      </c>
      <c r="W528" s="22">
        <f t="shared" si="182"/>
      </c>
      <c r="X528" s="22">
        <f t="shared" si="183"/>
      </c>
      <c r="Y528" s="21">
        <f t="shared" si="184"/>
      </c>
      <c r="AN528" s="19"/>
      <c r="AO528" s="19"/>
    </row>
    <row r="529" spans="2:41" s="11" customFormat="1" ht="12.75">
      <c r="B529" s="15"/>
      <c r="C529" s="16">
        <f>IF(B529="x",COUNTIF($B$5:$B529,"x"),"")</f>
      </c>
      <c r="D529" s="17" t="s">
        <v>557</v>
      </c>
      <c r="E529" s="18">
        <v>39408</v>
      </c>
      <c r="F529" s="18">
        <f t="shared" si="168"/>
        <v>40139</v>
      </c>
      <c r="H529" s="11">
        <f t="shared" si="169"/>
      </c>
      <c r="I529" s="19">
        <f t="shared" si="170"/>
      </c>
      <c r="J529" s="11">
        <f t="shared" si="171"/>
      </c>
      <c r="L529" s="11">
        <f t="shared" si="172"/>
      </c>
      <c r="M529" s="11">
        <f t="shared" si="173"/>
      </c>
      <c r="N529" s="19">
        <f t="shared" si="174"/>
      </c>
      <c r="O529" s="19">
        <f t="shared" si="175"/>
      </c>
      <c r="P529" s="20">
        <f t="shared" si="176"/>
      </c>
      <c r="Q529" s="11">
        <f t="shared" si="185"/>
      </c>
      <c r="R529" s="21">
        <f t="shared" si="177"/>
      </c>
      <c r="S529" s="22">
        <f t="shared" si="178"/>
      </c>
      <c r="T529" s="21">
        <f t="shared" si="179"/>
      </c>
      <c r="U529" s="11">
        <f t="shared" si="180"/>
      </c>
      <c r="V529" s="11">
        <f t="shared" si="181"/>
      </c>
      <c r="W529" s="22">
        <f t="shared" si="182"/>
      </c>
      <c r="X529" s="22">
        <f t="shared" si="183"/>
      </c>
      <c r="Y529" s="21">
        <f t="shared" si="184"/>
      </c>
      <c r="AN529" s="19"/>
      <c r="AO529" s="19"/>
    </row>
    <row r="530" spans="2:41" s="11" customFormat="1" ht="12.75">
      <c r="B530" s="15"/>
      <c r="C530" s="16">
        <f>IF(B530="x",COUNTIF($B$5:$B530,"x"),"")</f>
      </c>
      <c r="D530" s="17" t="s">
        <v>558</v>
      </c>
      <c r="E530" s="18">
        <v>39149</v>
      </c>
      <c r="F530" s="18">
        <f t="shared" si="168"/>
        <v>39880</v>
      </c>
      <c r="H530" s="11">
        <f t="shared" si="169"/>
      </c>
      <c r="I530" s="19">
        <f t="shared" si="170"/>
      </c>
      <c r="J530" s="11">
        <f t="shared" si="171"/>
      </c>
      <c r="L530" s="11">
        <f t="shared" si="172"/>
      </c>
      <c r="M530" s="11">
        <f t="shared" si="173"/>
      </c>
      <c r="N530" s="19">
        <f t="shared" si="174"/>
      </c>
      <c r="O530" s="19">
        <f t="shared" si="175"/>
      </c>
      <c r="P530" s="20">
        <f t="shared" si="176"/>
      </c>
      <c r="Q530" s="11">
        <f t="shared" si="185"/>
      </c>
      <c r="R530" s="21">
        <f t="shared" si="177"/>
      </c>
      <c r="S530" s="22">
        <f t="shared" si="178"/>
      </c>
      <c r="T530" s="21">
        <f t="shared" si="179"/>
      </c>
      <c r="U530" s="11">
        <f t="shared" si="180"/>
      </c>
      <c r="V530" s="11">
        <f t="shared" si="181"/>
      </c>
      <c r="W530" s="22">
        <f t="shared" si="182"/>
      </c>
      <c r="X530" s="22">
        <f t="shared" si="183"/>
      </c>
      <c r="Y530" s="21">
        <f t="shared" si="184"/>
      </c>
      <c r="AN530" s="19"/>
      <c r="AO530" s="19"/>
    </row>
    <row r="531" spans="2:41" s="11" customFormat="1" ht="12.75">
      <c r="B531" s="15"/>
      <c r="C531" s="16">
        <f>IF(B531="x",COUNTIF($B$5:$B531,"x"),"")</f>
      </c>
      <c r="D531" s="17" t="s">
        <v>559</v>
      </c>
      <c r="E531" s="18">
        <v>39138</v>
      </c>
      <c r="F531" s="18">
        <f t="shared" si="168"/>
        <v>39869</v>
      </c>
      <c r="H531" s="11">
        <f t="shared" si="169"/>
      </c>
      <c r="I531" s="19">
        <f t="shared" si="170"/>
      </c>
      <c r="J531" s="11">
        <f t="shared" si="171"/>
      </c>
      <c r="L531" s="11">
        <f t="shared" si="172"/>
      </c>
      <c r="M531" s="11">
        <f t="shared" si="173"/>
      </c>
      <c r="N531" s="19">
        <f t="shared" si="174"/>
      </c>
      <c r="O531" s="19">
        <f t="shared" si="175"/>
      </c>
      <c r="P531" s="20">
        <f t="shared" si="176"/>
      </c>
      <c r="Q531" s="11">
        <f t="shared" si="185"/>
      </c>
      <c r="R531" s="21">
        <f t="shared" si="177"/>
      </c>
      <c r="S531" s="22">
        <f t="shared" si="178"/>
      </c>
      <c r="T531" s="21">
        <f t="shared" si="179"/>
      </c>
      <c r="U531" s="11">
        <f t="shared" si="180"/>
      </c>
      <c r="V531" s="11">
        <f t="shared" si="181"/>
      </c>
      <c r="W531" s="22">
        <f t="shared" si="182"/>
      </c>
      <c r="X531" s="22">
        <f t="shared" si="183"/>
      </c>
      <c r="Y531" s="21">
        <f t="shared" si="184"/>
      </c>
      <c r="AN531" s="19"/>
      <c r="AO531" s="19"/>
    </row>
    <row r="532" spans="2:41" s="11" customFormat="1" ht="12.75">
      <c r="B532" s="15"/>
      <c r="C532" s="16">
        <f>IF(B532="x",COUNTIF($B$5:$B532,"x"),"")</f>
      </c>
      <c r="D532" s="17" t="s">
        <v>560</v>
      </c>
      <c r="E532" s="18">
        <v>39430</v>
      </c>
      <c r="F532" s="18">
        <f t="shared" si="168"/>
        <v>40161</v>
      </c>
      <c r="H532" s="11">
        <f t="shared" si="169"/>
      </c>
      <c r="I532" s="19">
        <f t="shared" si="170"/>
      </c>
      <c r="J532" s="11">
        <f t="shared" si="171"/>
      </c>
      <c r="L532" s="11">
        <f t="shared" si="172"/>
      </c>
      <c r="M532" s="11">
        <f t="shared" si="173"/>
      </c>
      <c r="N532" s="19">
        <f t="shared" si="174"/>
      </c>
      <c r="O532" s="19">
        <f t="shared" si="175"/>
      </c>
      <c r="P532" s="20">
        <f t="shared" si="176"/>
      </c>
      <c r="Q532" s="11">
        <f t="shared" si="185"/>
      </c>
      <c r="R532" s="21">
        <f t="shared" si="177"/>
      </c>
      <c r="S532" s="22">
        <f t="shared" si="178"/>
      </c>
      <c r="T532" s="21">
        <f t="shared" si="179"/>
      </c>
      <c r="U532" s="11">
        <f t="shared" si="180"/>
      </c>
      <c r="V532" s="11">
        <f t="shared" si="181"/>
      </c>
      <c r="W532" s="22">
        <f t="shared" si="182"/>
      </c>
      <c r="X532" s="22">
        <f t="shared" si="183"/>
      </c>
      <c r="Y532" s="21">
        <f t="shared" si="184"/>
      </c>
      <c r="AN532" s="19"/>
      <c r="AO532" s="19"/>
    </row>
    <row r="533" spans="2:41" s="11" customFormat="1" ht="12.75">
      <c r="B533" s="15"/>
      <c r="C533" s="16">
        <f>IF(B533="x",COUNTIF($B$5:$B533,"x"),"")</f>
      </c>
      <c r="D533" s="17" t="s">
        <v>561</v>
      </c>
      <c r="E533" s="18">
        <v>39217</v>
      </c>
      <c r="F533" s="18">
        <f t="shared" si="168"/>
        <v>39948</v>
      </c>
      <c r="H533" s="11">
        <f t="shared" si="169"/>
      </c>
      <c r="I533" s="19">
        <f t="shared" si="170"/>
      </c>
      <c r="J533" s="11">
        <f t="shared" si="171"/>
      </c>
      <c r="L533" s="11">
        <f t="shared" si="172"/>
      </c>
      <c r="M533" s="11">
        <f t="shared" si="173"/>
      </c>
      <c r="N533" s="19">
        <f t="shared" si="174"/>
      </c>
      <c r="O533" s="19">
        <f t="shared" si="175"/>
      </c>
      <c r="P533" s="20">
        <f t="shared" si="176"/>
      </c>
      <c r="Q533" s="11">
        <f t="shared" si="185"/>
      </c>
      <c r="R533" s="21">
        <f t="shared" si="177"/>
      </c>
      <c r="S533" s="22">
        <f t="shared" si="178"/>
      </c>
      <c r="T533" s="21">
        <f t="shared" si="179"/>
      </c>
      <c r="U533" s="11">
        <f t="shared" si="180"/>
      </c>
      <c r="V533" s="11">
        <f t="shared" si="181"/>
      </c>
      <c r="W533" s="22">
        <f t="shared" si="182"/>
      </c>
      <c r="X533" s="22">
        <f t="shared" si="183"/>
      </c>
      <c r="Y533" s="21">
        <f t="shared" si="184"/>
      </c>
      <c r="AN533" s="19"/>
      <c r="AO533" s="19"/>
    </row>
    <row r="534" spans="2:41" s="11" customFormat="1" ht="12.75">
      <c r="B534" s="15"/>
      <c r="C534" s="16">
        <f>IF(B534="x",COUNTIF($B$5:$B534,"x"),"")</f>
      </c>
      <c r="D534" s="17" t="s">
        <v>562</v>
      </c>
      <c r="E534" s="18">
        <v>39237</v>
      </c>
      <c r="F534" s="18">
        <f t="shared" si="168"/>
        <v>39968</v>
      </c>
      <c r="H534" s="11">
        <f t="shared" si="169"/>
      </c>
      <c r="I534" s="19">
        <f t="shared" si="170"/>
      </c>
      <c r="J534" s="11">
        <f t="shared" si="171"/>
      </c>
      <c r="L534" s="11">
        <f t="shared" si="172"/>
      </c>
      <c r="M534" s="11">
        <f t="shared" si="173"/>
      </c>
      <c r="N534" s="19">
        <f t="shared" si="174"/>
      </c>
      <c r="O534" s="19">
        <f t="shared" si="175"/>
      </c>
      <c r="P534" s="20">
        <f t="shared" si="176"/>
      </c>
      <c r="Q534" s="11">
        <f t="shared" si="185"/>
      </c>
      <c r="R534" s="21">
        <f t="shared" si="177"/>
      </c>
      <c r="S534" s="22">
        <f t="shared" si="178"/>
      </c>
      <c r="T534" s="21">
        <f t="shared" si="179"/>
      </c>
      <c r="U534" s="11">
        <f t="shared" si="180"/>
      </c>
      <c r="V534" s="11">
        <f t="shared" si="181"/>
      </c>
      <c r="W534" s="22">
        <f t="shared" si="182"/>
      </c>
      <c r="X534" s="22">
        <f t="shared" si="183"/>
      </c>
      <c r="Y534" s="21">
        <f t="shared" si="184"/>
      </c>
      <c r="AN534" s="19"/>
      <c r="AO534" s="19"/>
    </row>
    <row r="535" spans="2:41" s="11" customFormat="1" ht="12.75">
      <c r="B535" s="15"/>
      <c r="C535" s="16">
        <f>IF(B535="x",COUNTIF($B$5:$B535,"x"),"")</f>
      </c>
      <c r="D535" s="17" t="s">
        <v>563</v>
      </c>
      <c r="E535" s="18">
        <v>39237</v>
      </c>
      <c r="F535" s="18">
        <f t="shared" si="168"/>
        <v>39968</v>
      </c>
      <c r="H535" s="11">
        <f t="shared" si="169"/>
      </c>
      <c r="I535" s="19">
        <f t="shared" si="170"/>
      </c>
      <c r="J535" s="11">
        <f t="shared" si="171"/>
      </c>
      <c r="L535" s="11">
        <f t="shared" si="172"/>
      </c>
      <c r="M535" s="11">
        <f t="shared" si="173"/>
      </c>
      <c r="N535" s="19">
        <f t="shared" si="174"/>
      </c>
      <c r="O535" s="19">
        <f t="shared" si="175"/>
      </c>
      <c r="P535" s="20">
        <f t="shared" si="176"/>
      </c>
      <c r="Q535" s="11">
        <f t="shared" si="185"/>
      </c>
      <c r="R535" s="21">
        <f t="shared" si="177"/>
      </c>
      <c r="S535" s="22">
        <f t="shared" si="178"/>
      </c>
      <c r="T535" s="21">
        <f t="shared" si="179"/>
      </c>
      <c r="U535" s="11">
        <f t="shared" si="180"/>
      </c>
      <c r="V535" s="11">
        <f t="shared" si="181"/>
      </c>
      <c r="W535" s="22">
        <f t="shared" si="182"/>
      </c>
      <c r="X535" s="22">
        <f t="shared" si="183"/>
      </c>
      <c r="Y535" s="21">
        <f t="shared" si="184"/>
      </c>
      <c r="AN535" s="19"/>
      <c r="AO535" s="19"/>
    </row>
    <row r="536" spans="2:41" s="11" customFormat="1" ht="12.75">
      <c r="B536" s="15"/>
      <c r="C536" s="16">
        <f>IF(B536="x",COUNTIF($B$5:$B536,"x"),"")</f>
      </c>
      <c r="D536" s="17" t="s">
        <v>564</v>
      </c>
      <c r="E536" s="18">
        <v>39217</v>
      </c>
      <c r="F536" s="18">
        <f t="shared" si="168"/>
        <v>39948</v>
      </c>
      <c r="H536" s="11">
        <f t="shared" si="169"/>
      </c>
      <c r="I536" s="19">
        <f t="shared" si="170"/>
      </c>
      <c r="J536" s="11">
        <f t="shared" si="171"/>
      </c>
      <c r="L536" s="11">
        <f t="shared" si="172"/>
      </c>
      <c r="M536" s="11">
        <f t="shared" si="173"/>
      </c>
      <c r="N536" s="19">
        <f t="shared" si="174"/>
      </c>
      <c r="O536" s="19">
        <f t="shared" si="175"/>
      </c>
      <c r="P536" s="20">
        <f t="shared" si="176"/>
      </c>
      <c r="Q536" s="11">
        <f t="shared" si="185"/>
      </c>
      <c r="R536" s="21">
        <f t="shared" si="177"/>
      </c>
      <c r="S536" s="22">
        <f t="shared" si="178"/>
      </c>
      <c r="T536" s="21">
        <f t="shared" si="179"/>
      </c>
      <c r="U536" s="11">
        <f t="shared" si="180"/>
      </c>
      <c r="V536" s="11">
        <f t="shared" si="181"/>
      </c>
      <c r="W536" s="22">
        <f t="shared" si="182"/>
      </c>
      <c r="X536" s="22">
        <f t="shared" si="183"/>
      </c>
      <c r="Y536" s="21">
        <f t="shared" si="184"/>
      </c>
      <c r="AN536" s="19"/>
      <c r="AO536" s="19"/>
    </row>
    <row r="537" spans="2:41" s="11" customFormat="1" ht="12.75">
      <c r="B537" s="15"/>
      <c r="C537" s="16">
        <f>IF(B537="x",COUNTIF($B$5:$B537,"x"),"")</f>
      </c>
      <c r="D537" s="17" t="s">
        <v>565</v>
      </c>
      <c r="E537" s="18">
        <v>39442</v>
      </c>
      <c r="F537" s="18">
        <f t="shared" si="168"/>
        <v>40173</v>
      </c>
      <c r="H537" s="11">
        <f t="shared" si="169"/>
      </c>
      <c r="I537" s="19">
        <f t="shared" si="170"/>
      </c>
      <c r="J537" s="11">
        <f t="shared" si="171"/>
      </c>
      <c r="L537" s="11">
        <f t="shared" si="172"/>
      </c>
      <c r="M537" s="11">
        <f t="shared" si="173"/>
      </c>
      <c r="N537" s="19">
        <f t="shared" si="174"/>
      </c>
      <c r="O537" s="19">
        <f t="shared" si="175"/>
      </c>
      <c r="P537" s="20">
        <f t="shared" si="176"/>
      </c>
      <c r="Q537" s="11">
        <f t="shared" si="185"/>
      </c>
      <c r="R537" s="21">
        <f t="shared" si="177"/>
      </c>
      <c r="S537" s="22">
        <f t="shared" si="178"/>
      </c>
      <c r="T537" s="21">
        <f t="shared" si="179"/>
      </c>
      <c r="U537" s="11">
        <f t="shared" si="180"/>
      </c>
      <c r="V537" s="11">
        <f t="shared" si="181"/>
      </c>
      <c r="W537" s="22">
        <f t="shared" si="182"/>
      </c>
      <c r="X537" s="22">
        <f t="shared" si="183"/>
      </c>
      <c r="Y537" s="21">
        <f t="shared" si="184"/>
      </c>
      <c r="AN537" s="19"/>
      <c r="AO537" s="19"/>
    </row>
    <row r="538" spans="2:41" s="11" customFormat="1" ht="12.75">
      <c r="B538" s="15"/>
      <c r="C538" s="16">
        <f>IF(B538="x",COUNTIF($B$5:$B538,"x"),"")</f>
      </c>
      <c r="D538" s="17" t="s">
        <v>566</v>
      </c>
      <c r="E538" s="18">
        <v>39442</v>
      </c>
      <c r="F538" s="18">
        <f t="shared" si="168"/>
        <v>40173</v>
      </c>
      <c r="H538" s="11">
        <f t="shared" si="169"/>
      </c>
      <c r="I538" s="19">
        <f t="shared" si="170"/>
      </c>
      <c r="J538" s="11">
        <f t="shared" si="171"/>
      </c>
      <c r="L538" s="11">
        <f t="shared" si="172"/>
      </c>
      <c r="M538" s="11">
        <f t="shared" si="173"/>
      </c>
      <c r="N538" s="19">
        <f t="shared" si="174"/>
      </c>
      <c r="O538" s="19">
        <f t="shared" si="175"/>
      </c>
      <c r="P538" s="20">
        <f t="shared" si="176"/>
      </c>
      <c r="Q538" s="11">
        <f t="shared" si="185"/>
      </c>
      <c r="R538" s="21">
        <f t="shared" si="177"/>
      </c>
      <c r="S538" s="22">
        <f t="shared" si="178"/>
      </c>
      <c r="T538" s="21">
        <f t="shared" si="179"/>
      </c>
      <c r="U538" s="11">
        <f t="shared" si="180"/>
      </c>
      <c r="V538" s="11">
        <f t="shared" si="181"/>
      </c>
      <c r="W538" s="22">
        <f t="shared" si="182"/>
      </c>
      <c r="X538" s="22">
        <f t="shared" si="183"/>
      </c>
      <c r="Y538" s="21">
        <f t="shared" si="184"/>
      </c>
      <c r="AN538" s="19"/>
      <c r="AO538" s="19"/>
    </row>
    <row r="539" spans="2:41" s="11" customFormat="1" ht="12.75">
      <c r="B539" s="15"/>
      <c r="C539" s="16">
        <f>IF(B539="x",COUNTIF($B$5:$B539,"x"),"")</f>
      </c>
      <c r="D539" s="17" t="s">
        <v>567</v>
      </c>
      <c r="E539" s="18">
        <v>39309</v>
      </c>
      <c r="F539" s="18">
        <f t="shared" si="168"/>
        <v>40040</v>
      </c>
      <c r="H539" s="11">
        <f t="shared" si="169"/>
      </c>
      <c r="I539" s="19">
        <f t="shared" si="170"/>
      </c>
      <c r="J539" s="11">
        <f t="shared" si="171"/>
      </c>
      <c r="L539" s="11">
        <f t="shared" si="172"/>
      </c>
      <c r="M539" s="11">
        <f t="shared" si="173"/>
      </c>
      <c r="N539" s="19">
        <f t="shared" si="174"/>
      </c>
      <c r="O539" s="19">
        <f t="shared" si="175"/>
      </c>
      <c r="P539" s="20">
        <f t="shared" si="176"/>
      </c>
      <c r="Q539" s="11">
        <f t="shared" si="185"/>
      </c>
      <c r="R539" s="21">
        <f t="shared" si="177"/>
      </c>
      <c r="S539" s="22">
        <f t="shared" si="178"/>
      </c>
      <c r="T539" s="21">
        <f t="shared" si="179"/>
      </c>
      <c r="U539" s="11">
        <f t="shared" si="180"/>
      </c>
      <c r="V539" s="11">
        <f t="shared" si="181"/>
      </c>
      <c r="W539" s="22">
        <f t="shared" si="182"/>
      </c>
      <c r="X539" s="22">
        <f t="shared" si="183"/>
      </c>
      <c r="Y539" s="21">
        <f t="shared" si="184"/>
      </c>
      <c r="AN539" s="19"/>
      <c r="AO539" s="19"/>
    </row>
    <row r="540" spans="2:41" s="11" customFormat="1" ht="12.75">
      <c r="B540" s="15"/>
      <c r="C540" s="16">
        <f>IF(B540="x",COUNTIF($B$5:$B540,"x"),"")</f>
      </c>
      <c r="D540" s="17" t="s">
        <v>568</v>
      </c>
      <c r="E540" s="18">
        <v>39369</v>
      </c>
      <c r="F540" s="18">
        <f t="shared" si="168"/>
        <v>40100</v>
      </c>
      <c r="H540" s="11">
        <f t="shared" si="169"/>
      </c>
      <c r="I540" s="19">
        <f t="shared" si="170"/>
      </c>
      <c r="J540" s="11">
        <f t="shared" si="171"/>
      </c>
      <c r="L540" s="11">
        <f t="shared" si="172"/>
      </c>
      <c r="M540" s="11">
        <f t="shared" si="173"/>
      </c>
      <c r="N540" s="19">
        <f t="shared" si="174"/>
      </c>
      <c r="O540" s="19">
        <f t="shared" si="175"/>
      </c>
      <c r="P540" s="20">
        <f t="shared" si="176"/>
      </c>
      <c r="Q540" s="11">
        <f t="shared" si="185"/>
      </c>
      <c r="R540" s="21">
        <f t="shared" si="177"/>
      </c>
      <c r="S540" s="22">
        <f t="shared" si="178"/>
      </c>
      <c r="T540" s="21">
        <f t="shared" si="179"/>
      </c>
      <c r="U540" s="11">
        <f t="shared" si="180"/>
      </c>
      <c r="V540" s="11">
        <f t="shared" si="181"/>
      </c>
      <c r="W540" s="22">
        <f t="shared" si="182"/>
      </c>
      <c r="X540" s="22">
        <f t="shared" si="183"/>
      </c>
      <c r="Y540" s="21">
        <f t="shared" si="184"/>
      </c>
      <c r="AN540" s="19"/>
      <c r="AO540" s="19"/>
    </row>
    <row r="541" spans="2:41" s="11" customFormat="1" ht="12.75">
      <c r="B541" s="15"/>
      <c r="C541" s="16">
        <f>IF(B541="x",COUNTIF($B$5:$B541,"x"),"")</f>
      </c>
      <c r="D541" s="17" t="s">
        <v>569</v>
      </c>
      <c r="E541" s="18">
        <v>39430</v>
      </c>
      <c r="F541" s="18">
        <f t="shared" si="168"/>
        <v>40161</v>
      </c>
      <c r="H541" s="11">
        <f t="shared" si="169"/>
      </c>
      <c r="I541" s="19">
        <f t="shared" si="170"/>
      </c>
      <c r="J541" s="11">
        <f t="shared" si="171"/>
      </c>
      <c r="L541" s="11">
        <f t="shared" si="172"/>
      </c>
      <c r="M541" s="11">
        <f t="shared" si="173"/>
      </c>
      <c r="N541" s="19">
        <f t="shared" si="174"/>
      </c>
      <c r="O541" s="19">
        <f t="shared" si="175"/>
      </c>
      <c r="P541" s="20">
        <f t="shared" si="176"/>
      </c>
      <c r="Q541" s="11">
        <f t="shared" si="185"/>
      </c>
      <c r="R541" s="21">
        <f t="shared" si="177"/>
      </c>
      <c r="S541" s="22">
        <f t="shared" si="178"/>
      </c>
      <c r="T541" s="21">
        <f t="shared" si="179"/>
      </c>
      <c r="U541" s="11">
        <f t="shared" si="180"/>
      </c>
      <c r="V541" s="11">
        <f t="shared" si="181"/>
      </c>
      <c r="W541" s="22">
        <f t="shared" si="182"/>
      </c>
      <c r="X541" s="22">
        <f t="shared" si="183"/>
      </c>
      <c r="Y541" s="21">
        <f t="shared" si="184"/>
      </c>
      <c r="AN541" s="19"/>
      <c r="AO541" s="19"/>
    </row>
    <row r="542" spans="2:41" s="11" customFormat="1" ht="12.75">
      <c r="B542" s="15"/>
      <c r="C542" s="16">
        <f>IF(B542="x",COUNTIF($B$5:$B542,"x"),"")</f>
      </c>
      <c r="D542" s="17" t="s">
        <v>570</v>
      </c>
      <c r="E542" s="18">
        <v>39433</v>
      </c>
      <c r="F542" s="18">
        <f t="shared" si="168"/>
        <v>40164</v>
      </c>
      <c r="H542" s="11">
        <f t="shared" si="169"/>
      </c>
      <c r="I542" s="19">
        <f t="shared" si="170"/>
      </c>
      <c r="J542" s="11">
        <f t="shared" si="171"/>
      </c>
      <c r="L542" s="11">
        <f t="shared" si="172"/>
      </c>
      <c r="M542" s="11">
        <f t="shared" si="173"/>
      </c>
      <c r="N542" s="19">
        <f t="shared" si="174"/>
      </c>
      <c r="O542" s="19">
        <f t="shared" si="175"/>
      </c>
      <c r="P542" s="20">
        <f t="shared" si="176"/>
      </c>
      <c r="Q542" s="11">
        <f t="shared" si="185"/>
      </c>
      <c r="R542" s="21">
        <f t="shared" si="177"/>
      </c>
      <c r="S542" s="22">
        <f t="shared" si="178"/>
      </c>
      <c r="T542" s="21">
        <f t="shared" si="179"/>
      </c>
      <c r="U542" s="11">
        <f t="shared" si="180"/>
      </c>
      <c r="V542" s="11">
        <f t="shared" si="181"/>
      </c>
      <c r="W542" s="22">
        <f t="shared" si="182"/>
      </c>
      <c r="X542" s="22">
        <f t="shared" si="183"/>
      </c>
      <c r="Y542" s="21">
        <f t="shared" si="184"/>
      </c>
      <c r="AN542" s="19"/>
      <c r="AO542" s="19"/>
    </row>
    <row r="543" spans="2:41" s="11" customFormat="1" ht="12.75">
      <c r="B543" s="15"/>
      <c r="C543" s="16">
        <f>IF(B543="x",COUNTIF($B$5:$B543,"x"),"")</f>
      </c>
      <c r="D543" s="17" t="s">
        <v>571</v>
      </c>
      <c r="E543" s="18">
        <v>39338</v>
      </c>
      <c r="F543" s="18">
        <f t="shared" si="168"/>
        <v>40069</v>
      </c>
      <c r="H543" s="11">
        <f t="shared" si="169"/>
      </c>
      <c r="I543" s="19">
        <f t="shared" si="170"/>
      </c>
      <c r="J543" s="11">
        <f t="shared" si="171"/>
      </c>
      <c r="L543" s="11">
        <f t="shared" si="172"/>
      </c>
      <c r="M543" s="11">
        <f t="shared" si="173"/>
      </c>
      <c r="N543" s="19">
        <f t="shared" si="174"/>
      </c>
      <c r="O543" s="19">
        <f t="shared" si="175"/>
      </c>
      <c r="P543" s="20">
        <f t="shared" si="176"/>
      </c>
      <c r="Q543" s="11">
        <f t="shared" si="185"/>
      </c>
      <c r="R543" s="21">
        <f t="shared" si="177"/>
      </c>
      <c r="S543" s="22">
        <f t="shared" si="178"/>
      </c>
      <c r="T543" s="21">
        <f t="shared" si="179"/>
      </c>
      <c r="U543" s="11">
        <f t="shared" si="180"/>
      </c>
      <c r="V543" s="11">
        <f t="shared" si="181"/>
      </c>
      <c r="W543" s="22">
        <f t="shared" si="182"/>
      </c>
      <c r="X543" s="22">
        <f t="shared" si="183"/>
      </c>
      <c r="Y543" s="21">
        <f t="shared" si="184"/>
      </c>
      <c r="AN543" s="19"/>
      <c r="AO543" s="19"/>
    </row>
    <row r="544" spans="2:41" s="11" customFormat="1" ht="12.75">
      <c r="B544" s="15"/>
      <c r="C544" s="16">
        <f>IF(B544="x",COUNTIF($B$5:$B544,"x"),"")</f>
      </c>
      <c r="D544" s="17" t="s">
        <v>572</v>
      </c>
      <c r="E544" s="18">
        <v>39212</v>
      </c>
      <c r="F544" s="18">
        <f t="shared" si="168"/>
        <v>39943</v>
      </c>
      <c r="H544" s="11">
        <f t="shared" si="169"/>
      </c>
      <c r="I544" s="19">
        <f t="shared" si="170"/>
      </c>
      <c r="J544" s="11">
        <f t="shared" si="171"/>
      </c>
      <c r="L544" s="11">
        <f t="shared" si="172"/>
      </c>
      <c r="M544" s="11">
        <f t="shared" si="173"/>
      </c>
      <c r="N544" s="19">
        <f t="shared" si="174"/>
      </c>
      <c r="O544" s="19">
        <f t="shared" si="175"/>
      </c>
      <c r="P544" s="20">
        <f t="shared" si="176"/>
      </c>
      <c r="Q544" s="11">
        <f t="shared" si="185"/>
      </c>
      <c r="R544" s="21">
        <f t="shared" si="177"/>
      </c>
      <c r="S544" s="22">
        <f t="shared" si="178"/>
      </c>
      <c r="T544" s="21">
        <f t="shared" si="179"/>
      </c>
      <c r="U544" s="11">
        <f t="shared" si="180"/>
      </c>
      <c r="V544" s="11">
        <f t="shared" si="181"/>
      </c>
      <c r="W544" s="22">
        <f t="shared" si="182"/>
      </c>
      <c r="X544" s="22">
        <f t="shared" si="183"/>
      </c>
      <c r="Y544" s="21">
        <f t="shared" si="184"/>
      </c>
      <c r="AN544" s="19"/>
      <c r="AO544" s="19"/>
    </row>
    <row r="545" spans="2:41" s="11" customFormat="1" ht="12.75">
      <c r="B545" s="15"/>
      <c r="C545" s="16">
        <f>IF(B545="x",COUNTIF($B$5:$B545,"x"),"")</f>
      </c>
      <c r="D545" s="17" t="s">
        <v>573</v>
      </c>
      <c r="E545" s="18">
        <v>39415</v>
      </c>
      <c r="F545" s="18">
        <f t="shared" si="168"/>
        <v>40146</v>
      </c>
      <c r="H545" s="11">
        <f t="shared" si="169"/>
      </c>
      <c r="I545" s="19">
        <f t="shared" si="170"/>
      </c>
      <c r="J545" s="11">
        <f t="shared" si="171"/>
      </c>
      <c r="L545" s="11">
        <f t="shared" si="172"/>
      </c>
      <c r="M545" s="11">
        <f t="shared" si="173"/>
      </c>
      <c r="N545" s="19">
        <f t="shared" si="174"/>
      </c>
      <c r="O545" s="19">
        <f t="shared" si="175"/>
      </c>
      <c r="P545" s="20">
        <f t="shared" si="176"/>
      </c>
      <c r="Q545" s="11">
        <f t="shared" si="185"/>
      </c>
      <c r="R545" s="21">
        <f t="shared" si="177"/>
      </c>
      <c r="S545" s="22">
        <f t="shared" si="178"/>
      </c>
      <c r="T545" s="21">
        <f t="shared" si="179"/>
      </c>
      <c r="U545" s="11">
        <f t="shared" si="180"/>
      </c>
      <c r="V545" s="11">
        <f t="shared" si="181"/>
      </c>
      <c r="W545" s="22">
        <f t="shared" si="182"/>
      </c>
      <c r="X545" s="22">
        <f t="shared" si="183"/>
      </c>
      <c r="Y545" s="21">
        <f t="shared" si="184"/>
      </c>
      <c r="AN545" s="19"/>
      <c r="AO545" s="19"/>
    </row>
    <row r="546" spans="2:41" s="11" customFormat="1" ht="12.75">
      <c r="B546" s="15"/>
      <c r="C546" s="16">
        <f>IF(B546="x",COUNTIF($B$5:$B546,"x"),"")</f>
      </c>
      <c r="D546" s="17" t="s">
        <v>574</v>
      </c>
      <c r="E546" s="18">
        <v>39305</v>
      </c>
      <c r="F546" s="18">
        <f t="shared" si="168"/>
        <v>40036</v>
      </c>
      <c r="H546" s="11">
        <f t="shared" si="169"/>
      </c>
      <c r="I546" s="19">
        <f t="shared" si="170"/>
      </c>
      <c r="J546" s="11">
        <f t="shared" si="171"/>
      </c>
      <c r="L546" s="11">
        <f t="shared" si="172"/>
      </c>
      <c r="M546" s="11">
        <f t="shared" si="173"/>
      </c>
      <c r="N546" s="19">
        <f t="shared" si="174"/>
      </c>
      <c r="O546" s="19">
        <f t="shared" si="175"/>
      </c>
      <c r="P546" s="20">
        <f t="shared" si="176"/>
      </c>
      <c r="Q546" s="11">
        <f t="shared" si="185"/>
      </c>
      <c r="R546" s="21">
        <f t="shared" si="177"/>
      </c>
      <c r="S546" s="22">
        <f t="shared" si="178"/>
      </c>
      <c r="T546" s="21">
        <f t="shared" si="179"/>
      </c>
      <c r="U546" s="11">
        <f t="shared" si="180"/>
      </c>
      <c r="V546" s="11">
        <f t="shared" si="181"/>
      </c>
      <c r="W546" s="22">
        <f t="shared" si="182"/>
      </c>
      <c r="X546" s="22">
        <f t="shared" si="183"/>
      </c>
      <c r="Y546" s="21">
        <f t="shared" si="184"/>
      </c>
      <c r="AN546" s="19"/>
      <c r="AO546" s="19"/>
    </row>
    <row r="547" spans="2:41" s="11" customFormat="1" ht="12.75">
      <c r="B547" s="15"/>
      <c r="C547" s="16">
        <f>IF(B547="x",COUNTIF($B$5:$B547,"x"),"")</f>
      </c>
      <c r="D547" s="17" t="s">
        <v>575</v>
      </c>
      <c r="E547" s="18">
        <v>39243</v>
      </c>
      <c r="F547" s="18">
        <f t="shared" si="168"/>
        <v>39974</v>
      </c>
      <c r="H547" s="11">
        <f t="shared" si="169"/>
      </c>
      <c r="I547" s="19">
        <f t="shared" si="170"/>
      </c>
      <c r="J547" s="11">
        <f t="shared" si="171"/>
      </c>
      <c r="L547" s="11">
        <f t="shared" si="172"/>
      </c>
      <c r="M547" s="11">
        <f t="shared" si="173"/>
      </c>
      <c r="N547" s="19">
        <f t="shared" si="174"/>
      </c>
      <c r="O547" s="19">
        <f t="shared" si="175"/>
      </c>
      <c r="P547" s="20">
        <f t="shared" si="176"/>
      </c>
      <c r="Q547" s="11">
        <f t="shared" si="185"/>
      </c>
      <c r="R547" s="21">
        <f t="shared" si="177"/>
      </c>
      <c r="S547" s="22">
        <f t="shared" si="178"/>
      </c>
      <c r="T547" s="21">
        <f t="shared" si="179"/>
      </c>
      <c r="U547" s="11">
        <f t="shared" si="180"/>
      </c>
      <c r="V547" s="11">
        <f t="shared" si="181"/>
      </c>
      <c r="W547" s="22">
        <f t="shared" si="182"/>
      </c>
      <c r="X547" s="22">
        <f t="shared" si="183"/>
      </c>
      <c r="Y547" s="21">
        <f t="shared" si="184"/>
      </c>
      <c r="AN547" s="19"/>
      <c r="AO547" s="19"/>
    </row>
    <row r="548" spans="2:41" s="11" customFormat="1" ht="12.75">
      <c r="B548" s="15"/>
      <c r="C548" s="16">
        <f>IF(B548="x",COUNTIF($B$5:$B548,"x"),"")</f>
      </c>
      <c r="D548" s="17" t="s">
        <v>576</v>
      </c>
      <c r="E548" s="18">
        <v>39084</v>
      </c>
      <c r="F548" s="18">
        <f t="shared" si="168"/>
        <v>39815</v>
      </c>
      <c r="H548" s="11">
        <f t="shared" si="169"/>
      </c>
      <c r="I548" s="19">
        <f t="shared" si="170"/>
      </c>
      <c r="J548" s="11">
        <f t="shared" si="171"/>
      </c>
      <c r="L548" s="11">
        <f t="shared" si="172"/>
      </c>
      <c r="M548" s="11">
        <f t="shared" si="173"/>
      </c>
      <c r="N548" s="19">
        <f t="shared" si="174"/>
      </c>
      <c r="O548" s="19">
        <f t="shared" si="175"/>
      </c>
      <c r="P548" s="20">
        <f t="shared" si="176"/>
      </c>
      <c r="Q548" s="11">
        <f t="shared" si="185"/>
      </c>
      <c r="R548" s="21">
        <f t="shared" si="177"/>
      </c>
      <c r="S548" s="22">
        <f t="shared" si="178"/>
      </c>
      <c r="T548" s="21">
        <f t="shared" si="179"/>
      </c>
      <c r="U548" s="11">
        <f t="shared" si="180"/>
      </c>
      <c r="V548" s="11">
        <f t="shared" si="181"/>
      </c>
      <c r="W548" s="22">
        <f t="shared" si="182"/>
      </c>
      <c r="X548" s="22">
        <f t="shared" si="183"/>
      </c>
      <c r="Y548" s="21">
        <f t="shared" si="184"/>
      </c>
      <c r="AN548" s="19"/>
      <c r="AO548" s="19"/>
    </row>
    <row r="549" spans="2:41" s="11" customFormat="1" ht="12.75">
      <c r="B549" s="15"/>
      <c r="C549" s="16">
        <f>IF(B549="x",COUNTIF($B$5:$B549,"x"),"")</f>
      </c>
      <c r="D549" s="17" t="s">
        <v>577</v>
      </c>
      <c r="E549" s="18">
        <v>39421</v>
      </c>
      <c r="F549" s="18">
        <f t="shared" si="168"/>
        <v>40152</v>
      </c>
      <c r="H549" s="11">
        <f t="shared" si="169"/>
      </c>
      <c r="I549" s="19">
        <f t="shared" si="170"/>
      </c>
      <c r="J549" s="11">
        <f t="shared" si="171"/>
      </c>
      <c r="L549" s="11">
        <f t="shared" si="172"/>
      </c>
      <c r="M549" s="11">
        <f t="shared" si="173"/>
      </c>
      <c r="N549" s="19">
        <f t="shared" si="174"/>
      </c>
      <c r="O549" s="19">
        <f t="shared" si="175"/>
      </c>
      <c r="P549" s="20">
        <f t="shared" si="176"/>
      </c>
      <c r="Q549" s="11">
        <f t="shared" si="185"/>
      </c>
      <c r="R549" s="21">
        <f t="shared" si="177"/>
      </c>
      <c r="S549" s="22">
        <f t="shared" si="178"/>
      </c>
      <c r="T549" s="21">
        <f t="shared" si="179"/>
      </c>
      <c r="U549" s="11">
        <f t="shared" si="180"/>
      </c>
      <c r="V549" s="11">
        <f t="shared" si="181"/>
      </c>
      <c r="W549" s="22">
        <f t="shared" si="182"/>
      </c>
      <c r="X549" s="22">
        <f t="shared" si="183"/>
      </c>
      <c r="Y549" s="21">
        <f t="shared" si="184"/>
      </c>
      <c r="AN549" s="19"/>
      <c r="AO549" s="19"/>
    </row>
    <row r="550" spans="2:41" s="11" customFormat="1" ht="12.75">
      <c r="B550" s="15"/>
      <c r="C550" s="16">
        <f>IF(B550="x",COUNTIF($B$5:$B550,"x"),"")</f>
      </c>
      <c r="D550" s="17" t="s">
        <v>578</v>
      </c>
      <c r="E550" s="18">
        <v>39390</v>
      </c>
      <c r="F550" s="18">
        <f t="shared" si="168"/>
        <v>40121</v>
      </c>
      <c r="H550" s="11">
        <f t="shared" si="169"/>
      </c>
      <c r="I550" s="19">
        <f t="shared" si="170"/>
      </c>
      <c r="J550" s="11">
        <f t="shared" si="171"/>
      </c>
      <c r="L550" s="11">
        <f t="shared" si="172"/>
      </c>
      <c r="M550" s="11">
        <f t="shared" si="173"/>
      </c>
      <c r="N550" s="19">
        <f t="shared" si="174"/>
      </c>
      <c r="O550" s="19">
        <f t="shared" si="175"/>
      </c>
      <c r="P550" s="20">
        <f t="shared" si="176"/>
      </c>
      <c r="Q550" s="11">
        <f t="shared" si="185"/>
      </c>
      <c r="R550" s="21">
        <f t="shared" si="177"/>
      </c>
      <c r="S550" s="22">
        <f t="shared" si="178"/>
      </c>
      <c r="T550" s="21">
        <f t="shared" si="179"/>
      </c>
      <c r="U550" s="11">
        <f t="shared" si="180"/>
      </c>
      <c r="V550" s="11">
        <f t="shared" si="181"/>
      </c>
      <c r="W550" s="22">
        <f t="shared" si="182"/>
      </c>
      <c r="X550" s="22">
        <f t="shared" si="183"/>
      </c>
      <c r="Y550" s="21">
        <f t="shared" si="184"/>
      </c>
      <c r="AN550" s="19"/>
      <c r="AO550" s="19"/>
    </row>
    <row r="551" spans="2:41" s="11" customFormat="1" ht="12.75">
      <c r="B551" s="15"/>
      <c r="C551" s="16">
        <f>IF(B551="x",COUNTIF($B$5:$B551,"x"),"")</f>
      </c>
      <c r="D551" s="17" t="s">
        <v>579</v>
      </c>
      <c r="E551" s="18">
        <v>39447</v>
      </c>
      <c r="F551" s="18">
        <f t="shared" si="168"/>
        <v>40178</v>
      </c>
      <c r="H551" s="11">
        <f t="shared" si="169"/>
      </c>
      <c r="I551" s="19">
        <f t="shared" si="170"/>
      </c>
      <c r="J551" s="11">
        <f t="shared" si="171"/>
      </c>
      <c r="L551" s="11">
        <f t="shared" si="172"/>
      </c>
      <c r="M551" s="11">
        <f t="shared" si="173"/>
      </c>
      <c r="N551" s="19">
        <f t="shared" si="174"/>
      </c>
      <c r="O551" s="19">
        <f t="shared" si="175"/>
      </c>
      <c r="P551" s="20">
        <f t="shared" si="176"/>
      </c>
      <c r="Q551" s="11">
        <f t="shared" si="185"/>
      </c>
      <c r="R551" s="21">
        <f t="shared" si="177"/>
      </c>
      <c r="S551" s="22">
        <f t="shared" si="178"/>
      </c>
      <c r="T551" s="21">
        <f t="shared" si="179"/>
      </c>
      <c r="U551" s="11">
        <f t="shared" si="180"/>
      </c>
      <c r="V551" s="11">
        <f t="shared" si="181"/>
      </c>
      <c r="W551" s="22">
        <f t="shared" si="182"/>
      </c>
      <c r="X551" s="22">
        <f t="shared" si="183"/>
      </c>
      <c r="Y551" s="21">
        <f t="shared" si="184"/>
      </c>
      <c r="AN551" s="19"/>
      <c r="AO551" s="19"/>
    </row>
    <row r="552" spans="2:41" s="11" customFormat="1" ht="12.75">
      <c r="B552" s="15"/>
      <c r="C552" s="16">
        <f>IF(B552="x",COUNTIF($B$5:$B552,"x"),"")</f>
      </c>
      <c r="D552" s="17" t="s">
        <v>580</v>
      </c>
      <c r="E552" s="18">
        <v>39302</v>
      </c>
      <c r="F552" s="18">
        <f t="shared" si="168"/>
        <v>40033</v>
      </c>
      <c r="H552" s="11">
        <f t="shared" si="169"/>
      </c>
      <c r="I552" s="19">
        <f t="shared" si="170"/>
      </c>
      <c r="J552" s="11">
        <f t="shared" si="171"/>
      </c>
      <c r="L552" s="11">
        <f t="shared" si="172"/>
      </c>
      <c r="M552" s="11">
        <f t="shared" si="173"/>
      </c>
      <c r="N552" s="19">
        <f t="shared" si="174"/>
      </c>
      <c r="O552" s="19">
        <f t="shared" si="175"/>
      </c>
      <c r="P552" s="20">
        <f t="shared" si="176"/>
      </c>
      <c r="Q552" s="11">
        <f t="shared" si="185"/>
      </c>
      <c r="R552" s="21">
        <f t="shared" si="177"/>
      </c>
      <c r="S552" s="22">
        <f t="shared" si="178"/>
      </c>
      <c r="T552" s="21">
        <f t="shared" si="179"/>
      </c>
      <c r="U552" s="11">
        <f t="shared" si="180"/>
      </c>
      <c r="V552" s="11">
        <f t="shared" si="181"/>
      </c>
      <c r="W552" s="22">
        <f t="shared" si="182"/>
      </c>
      <c r="X552" s="22">
        <f t="shared" si="183"/>
      </c>
      <c r="Y552" s="21">
        <f t="shared" si="184"/>
      </c>
      <c r="AN552" s="19"/>
      <c r="AO552" s="19"/>
    </row>
    <row r="553" spans="2:41" s="11" customFormat="1" ht="12.75">
      <c r="B553" s="15"/>
      <c r="C553" s="16">
        <f>IF(B553="x",COUNTIF($B$5:$B553,"x"),"")</f>
      </c>
      <c r="D553" s="17" t="s">
        <v>581</v>
      </c>
      <c r="E553" s="18">
        <v>39378</v>
      </c>
      <c r="F553" s="18">
        <f t="shared" si="168"/>
        <v>40109</v>
      </c>
      <c r="H553" s="11">
        <f t="shared" si="169"/>
      </c>
      <c r="I553" s="19">
        <f t="shared" si="170"/>
      </c>
      <c r="J553" s="11">
        <f t="shared" si="171"/>
      </c>
      <c r="L553" s="11">
        <f t="shared" si="172"/>
      </c>
      <c r="M553" s="11">
        <f t="shared" si="173"/>
      </c>
      <c r="N553" s="19">
        <f t="shared" si="174"/>
      </c>
      <c r="O553" s="19">
        <f t="shared" si="175"/>
      </c>
      <c r="P553" s="20">
        <f t="shared" si="176"/>
      </c>
      <c r="Q553" s="11">
        <f t="shared" si="185"/>
      </c>
      <c r="R553" s="21">
        <f t="shared" si="177"/>
      </c>
      <c r="S553" s="22">
        <f t="shared" si="178"/>
      </c>
      <c r="T553" s="21">
        <f t="shared" si="179"/>
      </c>
      <c r="U553" s="11">
        <f t="shared" si="180"/>
      </c>
      <c r="V553" s="11">
        <f t="shared" si="181"/>
      </c>
      <c r="W553" s="22">
        <f t="shared" si="182"/>
      </c>
      <c r="X553" s="22">
        <f t="shared" si="183"/>
      </c>
      <c r="Y553" s="21">
        <f t="shared" si="184"/>
      </c>
      <c r="AN553" s="19"/>
      <c r="AO553" s="19"/>
    </row>
    <row r="554" spans="2:41" s="11" customFormat="1" ht="12.75">
      <c r="B554" s="15"/>
      <c r="C554" s="16">
        <f>IF(B554="x",COUNTIF($B$5:$B554,"x"),"")</f>
      </c>
      <c r="D554" s="17" t="s">
        <v>582</v>
      </c>
      <c r="E554" s="18">
        <v>39297</v>
      </c>
      <c r="F554" s="18">
        <f t="shared" si="168"/>
        <v>40028</v>
      </c>
      <c r="H554" s="11">
        <f t="shared" si="169"/>
      </c>
      <c r="I554" s="19">
        <f t="shared" si="170"/>
      </c>
      <c r="J554" s="11">
        <f t="shared" si="171"/>
      </c>
      <c r="L554" s="11">
        <f t="shared" si="172"/>
      </c>
      <c r="M554" s="11">
        <f t="shared" si="173"/>
      </c>
      <c r="N554" s="19">
        <f t="shared" si="174"/>
      </c>
      <c r="O554" s="19">
        <f t="shared" si="175"/>
      </c>
      <c r="P554" s="20">
        <f t="shared" si="176"/>
      </c>
      <c r="Q554" s="11">
        <f t="shared" si="185"/>
      </c>
      <c r="R554" s="21">
        <f t="shared" si="177"/>
      </c>
      <c r="S554" s="22">
        <f t="shared" si="178"/>
      </c>
      <c r="T554" s="21">
        <f t="shared" si="179"/>
      </c>
      <c r="U554" s="11">
        <f t="shared" si="180"/>
      </c>
      <c r="V554" s="11">
        <f t="shared" si="181"/>
      </c>
      <c r="W554" s="22">
        <f t="shared" si="182"/>
      </c>
      <c r="X554" s="22">
        <f t="shared" si="183"/>
      </c>
      <c r="Y554" s="21">
        <f t="shared" si="184"/>
      </c>
      <c r="AN554" s="19"/>
      <c r="AO554" s="19"/>
    </row>
    <row r="555" spans="2:41" s="11" customFormat="1" ht="12.75">
      <c r="B555" s="15"/>
      <c r="C555" s="16">
        <f>IF(B555="x",COUNTIF($B$5:$B555,"x"),"")</f>
      </c>
      <c r="D555" s="17" t="s">
        <v>583</v>
      </c>
      <c r="E555" s="18">
        <v>39180</v>
      </c>
      <c r="F555" s="18">
        <f t="shared" si="168"/>
        <v>39911</v>
      </c>
      <c r="H555" s="11">
        <f t="shared" si="169"/>
      </c>
      <c r="I555" s="19">
        <f t="shared" si="170"/>
      </c>
      <c r="J555" s="11">
        <f t="shared" si="171"/>
      </c>
      <c r="L555" s="11">
        <f t="shared" si="172"/>
      </c>
      <c r="M555" s="11">
        <f t="shared" si="173"/>
      </c>
      <c r="N555" s="19">
        <f t="shared" si="174"/>
      </c>
      <c r="O555" s="19">
        <f t="shared" si="175"/>
      </c>
      <c r="P555" s="20">
        <f t="shared" si="176"/>
      </c>
      <c r="Q555" s="11">
        <f t="shared" si="185"/>
      </c>
      <c r="R555" s="21">
        <f t="shared" si="177"/>
      </c>
      <c r="S555" s="22">
        <f t="shared" si="178"/>
      </c>
      <c r="T555" s="21">
        <f t="shared" si="179"/>
      </c>
      <c r="U555" s="11">
        <f t="shared" si="180"/>
      </c>
      <c r="V555" s="11">
        <f t="shared" si="181"/>
      </c>
      <c r="W555" s="22">
        <f t="shared" si="182"/>
      </c>
      <c r="X555" s="22">
        <f t="shared" si="183"/>
      </c>
      <c r="Y555" s="21">
        <f t="shared" si="184"/>
      </c>
      <c r="AN555" s="19"/>
      <c r="AO555" s="19"/>
    </row>
    <row r="556" spans="2:41" s="11" customFormat="1" ht="12.75">
      <c r="B556" s="15"/>
      <c r="C556" s="16">
        <f>IF(B556="x",COUNTIF($B$5:$B556,"x"),"")</f>
      </c>
      <c r="D556" s="17" t="s">
        <v>584</v>
      </c>
      <c r="E556" s="18">
        <v>39348</v>
      </c>
      <c r="F556" s="18">
        <f t="shared" si="168"/>
        <v>40079</v>
      </c>
      <c r="H556" s="11">
        <f t="shared" si="169"/>
      </c>
      <c r="I556" s="19">
        <f t="shared" si="170"/>
      </c>
      <c r="J556" s="11">
        <f t="shared" si="171"/>
      </c>
      <c r="L556" s="11">
        <f t="shared" si="172"/>
      </c>
      <c r="M556" s="11">
        <f t="shared" si="173"/>
      </c>
      <c r="N556" s="19">
        <f t="shared" si="174"/>
      </c>
      <c r="O556" s="19">
        <f t="shared" si="175"/>
      </c>
      <c r="P556" s="20">
        <f t="shared" si="176"/>
      </c>
      <c r="Q556" s="11">
        <f t="shared" si="185"/>
      </c>
      <c r="R556" s="21">
        <f t="shared" si="177"/>
      </c>
      <c r="S556" s="22">
        <f t="shared" si="178"/>
      </c>
      <c r="T556" s="21">
        <f t="shared" si="179"/>
      </c>
      <c r="U556" s="11">
        <f t="shared" si="180"/>
      </c>
      <c r="V556" s="11">
        <f t="shared" si="181"/>
      </c>
      <c r="W556" s="22">
        <f t="shared" si="182"/>
      </c>
      <c r="X556" s="22">
        <f t="shared" si="183"/>
      </c>
      <c r="Y556" s="21">
        <f t="shared" si="184"/>
      </c>
      <c r="AN556" s="19"/>
      <c r="AO556" s="19"/>
    </row>
    <row r="557" spans="2:41" s="11" customFormat="1" ht="12.75">
      <c r="B557" s="15"/>
      <c r="C557" s="16">
        <f>IF(B557="x",COUNTIF($B$5:$B557,"x"),"")</f>
      </c>
      <c r="D557" s="17" t="s">
        <v>585</v>
      </c>
      <c r="E557" s="18">
        <v>39348</v>
      </c>
      <c r="F557" s="18">
        <f t="shared" si="168"/>
        <v>40079</v>
      </c>
      <c r="H557" s="11">
        <f t="shared" si="169"/>
      </c>
      <c r="I557" s="19">
        <f t="shared" si="170"/>
      </c>
      <c r="J557" s="11">
        <f t="shared" si="171"/>
      </c>
      <c r="L557" s="11">
        <f t="shared" si="172"/>
      </c>
      <c r="M557" s="11">
        <f t="shared" si="173"/>
      </c>
      <c r="N557" s="19">
        <f t="shared" si="174"/>
      </c>
      <c r="O557" s="19">
        <f t="shared" si="175"/>
      </c>
      <c r="P557" s="20">
        <f t="shared" si="176"/>
      </c>
      <c r="Q557" s="11">
        <f t="shared" si="185"/>
      </c>
      <c r="R557" s="21">
        <f t="shared" si="177"/>
      </c>
      <c r="S557" s="22">
        <f t="shared" si="178"/>
      </c>
      <c r="T557" s="21">
        <f t="shared" si="179"/>
      </c>
      <c r="U557" s="11">
        <f t="shared" si="180"/>
      </c>
      <c r="V557" s="11">
        <f t="shared" si="181"/>
      </c>
      <c r="W557" s="22">
        <f t="shared" si="182"/>
      </c>
      <c r="X557" s="22">
        <f t="shared" si="183"/>
      </c>
      <c r="Y557" s="21">
        <f t="shared" si="184"/>
      </c>
      <c r="AN557" s="19"/>
      <c r="AO557" s="19"/>
    </row>
    <row r="558" spans="2:41" s="11" customFormat="1" ht="12.75">
      <c r="B558" s="15"/>
      <c r="C558" s="16">
        <f>IF(B558="x",COUNTIF($B$5:$B558,"x"),"")</f>
      </c>
      <c r="D558" s="17" t="s">
        <v>586</v>
      </c>
      <c r="E558" s="18">
        <v>39395</v>
      </c>
      <c r="F558" s="18">
        <f t="shared" si="168"/>
        <v>40126</v>
      </c>
      <c r="H558" s="11">
        <f t="shared" si="169"/>
      </c>
      <c r="I558" s="19">
        <f t="shared" si="170"/>
      </c>
      <c r="J558" s="11">
        <f t="shared" si="171"/>
      </c>
      <c r="L558" s="11">
        <f t="shared" si="172"/>
      </c>
      <c r="M558" s="11">
        <f t="shared" si="173"/>
      </c>
      <c r="N558" s="19">
        <f t="shared" si="174"/>
      </c>
      <c r="O558" s="19">
        <f t="shared" si="175"/>
      </c>
      <c r="P558" s="20">
        <f t="shared" si="176"/>
      </c>
      <c r="Q558" s="11">
        <f t="shared" si="185"/>
      </c>
      <c r="R558" s="21">
        <f t="shared" si="177"/>
      </c>
      <c r="S558" s="22">
        <f t="shared" si="178"/>
      </c>
      <c r="T558" s="21">
        <f t="shared" si="179"/>
      </c>
      <c r="U558" s="11">
        <f t="shared" si="180"/>
      </c>
      <c r="V558" s="11">
        <f t="shared" si="181"/>
      </c>
      <c r="W558" s="22">
        <f t="shared" si="182"/>
      </c>
      <c r="X558" s="22">
        <f t="shared" si="183"/>
      </c>
      <c r="Y558" s="21">
        <f t="shared" si="184"/>
      </c>
      <c r="AN558" s="19"/>
      <c r="AO558" s="19"/>
    </row>
    <row r="559" spans="2:41" s="11" customFormat="1" ht="12.75">
      <c r="B559" s="15"/>
      <c r="C559" s="16">
        <f>IF(B559="x",COUNTIF($B$5:$B559,"x"),"")</f>
      </c>
      <c r="D559" s="17" t="s">
        <v>587</v>
      </c>
      <c r="E559" s="18">
        <v>39395</v>
      </c>
      <c r="F559" s="18">
        <f t="shared" si="168"/>
        <v>40126</v>
      </c>
      <c r="H559" s="11">
        <f t="shared" si="169"/>
      </c>
      <c r="I559" s="19">
        <f t="shared" si="170"/>
      </c>
      <c r="J559" s="11">
        <f t="shared" si="171"/>
      </c>
      <c r="L559" s="11">
        <f t="shared" si="172"/>
      </c>
      <c r="M559" s="11">
        <f t="shared" si="173"/>
      </c>
      <c r="N559" s="19">
        <f t="shared" si="174"/>
      </c>
      <c r="O559" s="19">
        <f t="shared" si="175"/>
      </c>
      <c r="P559" s="20">
        <f t="shared" si="176"/>
      </c>
      <c r="Q559" s="11">
        <f t="shared" si="185"/>
      </c>
      <c r="R559" s="21">
        <f t="shared" si="177"/>
      </c>
      <c r="S559" s="22">
        <f t="shared" si="178"/>
      </c>
      <c r="T559" s="21">
        <f t="shared" si="179"/>
      </c>
      <c r="U559" s="11">
        <f t="shared" si="180"/>
      </c>
      <c r="V559" s="11">
        <f t="shared" si="181"/>
      </c>
      <c r="W559" s="22">
        <f t="shared" si="182"/>
      </c>
      <c r="X559" s="22">
        <f t="shared" si="183"/>
      </c>
      <c r="Y559" s="21">
        <f t="shared" si="184"/>
      </c>
      <c r="AN559" s="19"/>
      <c r="AO559" s="19"/>
    </row>
    <row r="560" spans="2:41" s="11" customFormat="1" ht="12.75">
      <c r="B560" s="15"/>
      <c r="C560" s="16">
        <f>IF(B560="x",COUNTIF($B$5:$B560,"x"),"")</f>
      </c>
      <c r="D560" s="17" t="s">
        <v>588</v>
      </c>
      <c r="E560" s="18">
        <v>39198</v>
      </c>
      <c r="F560" s="18">
        <f t="shared" si="168"/>
        <v>39929</v>
      </c>
      <c r="H560" s="11">
        <f t="shared" si="169"/>
      </c>
      <c r="I560" s="19">
        <f t="shared" si="170"/>
      </c>
      <c r="J560" s="11">
        <f t="shared" si="171"/>
      </c>
      <c r="L560" s="11">
        <f t="shared" si="172"/>
      </c>
      <c r="M560" s="11">
        <f t="shared" si="173"/>
      </c>
      <c r="N560" s="19">
        <f t="shared" si="174"/>
      </c>
      <c r="O560" s="19">
        <f t="shared" si="175"/>
      </c>
      <c r="P560" s="20">
        <f t="shared" si="176"/>
      </c>
      <c r="Q560" s="11">
        <f t="shared" si="185"/>
      </c>
      <c r="R560" s="21">
        <f t="shared" si="177"/>
      </c>
      <c r="S560" s="22">
        <f t="shared" si="178"/>
      </c>
      <c r="T560" s="21">
        <f t="shared" si="179"/>
      </c>
      <c r="U560" s="11">
        <f t="shared" si="180"/>
      </c>
      <c r="V560" s="11">
        <f t="shared" si="181"/>
      </c>
      <c r="W560" s="22">
        <f t="shared" si="182"/>
      </c>
      <c r="X560" s="22">
        <f t="shared" si="183"/>
      </c>
      <c r="Y560" s="21">
        <f t="shared" si="184"/>
      </c>
      <c r="AN560" s="19"/>
      <c r="AO560" s="19"/>
    </row>
    <row r="561" spans="2:41" s="11" customFormat="1" ht="12.75">
      <c r="B561" s="15"/>
      <c r="C561" s="16">
        <f>IF(B561="x",COUNTIF($B$5:$B561,"x"),"")</f>
      </c>
      <c r="D561" s="17" t="s">
        <v>589</v>
      </c>
      <c r="E561" s="18">
        <v>39198</v>
      </c>
      <c r="F561" s="18">
        <f t="shared" si="168"/>
        <v>39929</v>
      </c>
      <c r="H561" s="11">
        <f t="shared" si="169"/>
      </c>
      <c r="I561" s="19">
        <f t="shared" si="170"/>
      </c>
      <c r="J561" s="11">
        <f t="shared" si="171"/>
      </c>
      <c r="L561" s="11">
        <f t="shared" si="172"/>
      </c>
      <c r="M561" s="11">
        <f t="shared" si="173"/>
      </c>
      <c r="N561" s="19">
        <f t="shared" si="174"/>
      </c>
      <c r="O561" s="19">
        <f t="shared" si="175"/>
      </c>
      <c r="P561" s="20">
        <f t="shared" si="176"/>
      </c>
      <c r="Q561" s="11">
        <f t="shared" si="185"/>
      </c>
      <c r="R561" s="21">
        <f t="shared" si="177"/>
      </c>
      <c r="S561" s="22">
        <f t="shared" si="178"/>
      </c>
      <c r="T561" s="21">
        <f t="shared" si="179"/>
      </c>
      <c r="U561" s="11">
        <f t="shared" si="180"/>
      </c>
      <c r="V561" s="11">
        <f t="shared" si="181"/>
      </c>
      <c r="W561" s="22">
        <f t="shared" si="182"/>
      </c>
      <c r="X561" s="22">
        <f t="shared" si="183"/>
      </c>
      <c r="Y561" s="21">
        <f t="shared" si="184"/>
      </c>
      <c r="AN561" s="19"/>
      <c r="AO561" s="19"/>
    </row>
    <row r="562" spans="2:41" s="11" customFormat="1" ht="12.75">
      <c r="B562" s="15"/>
      <c r="C562" s="16">
        <f>IF(B562="x",COUNTIF($B$5:$B562,"x"),"")</f>
      </c>
      <c r="D562" s="17" t="s">
        <v>590</v>
      </c>
      <c r="E562" s="18">
        <v>39186</v>
      </c>
      <c r="F562" s="18">
        <f t="shared" si="168"/>
        <v>39917</v>
      </c>
      <c r="H562" s="11">
        <f t="shared" si="169"/>
      </c>
      <c r="I562" s="19">
        <f t="shared" si="170"/>
      </c>
      <c r="J562" s="11">
        <f t="shared" si="171"/>
      </c>
      <c r="L562" s="11">
        <f t="shared" si="172"/>
      </c>
      <c r="M562" s="11">
        <f t="shared" si="173"/>
      </c>
      <c r="N562" s="19">
        <f t="shared" si="174"/>
      </c>
      <c r="O562" s="19">
        <f t="shared" si="175"/>
      </c>
      <c r="P562" s="20">
        <f t="shared" si="176"/>
      </c>
      <c r="Q562" s="11">
        <f t="shared" si="185"/>
      </c>
      <c r="R562" s="21">
        <f t="shared" si="177"/>
      </c>
      <c r="S562" s="22">
        <f t="shared" si="178"/>
      </c>
      <c r="T562" s="21">
        <f t="shared" si="179"/>
      </c>
      <c r="U562" s="11">
        <f t="shared" si="180"/>
      </c>
      <c r="V562" s="11">
        <f t="shared" si="181"/>
      </c>
      <c r="W562" s="22">
        <f t="shared" si="182"/>
      </c>
      <c r="X562" s="22">
        <f t="shared" si="183"/>
      </c>
      <c r="Y562" s="21">
        <f t="shared" si="184"/>
      </c>
      <c r="AN562" s="19"/>
      <c r="AO562" s="19"/>
    </row>
    <row r="563" spans="2:41" s="11" customFormat="1" ht="12.75">
      <c r="B563" s="15"/>
      <c r="C563" s="16">
        <f>IF(B563="x",COUNTIF($B$5:$B563,"x"),"")</f>
      </c>
      <c r="D563" s="17" t="s">
        <v>591</v>
      </c>
      <c r="E563" s="18">
        <v>39388</v>
      </c>
      <c r="F563" s="18">
        <f t="shared" si="168"/>
        <v>40119</v>
      </c>
      <c r="H563" s="11">
        <f t="shared" si="169"/>
      </c>
      <c r="I563" s="19">
        <f t="shared" si="170"/>
      </c>
      <c r="J563" s="11">
        <f t="shared" si="171"/>
      </c>
      <c r="L563" s="11">
        <f t="shared" si="172"/>
      </c>
      <c r="M563" s="11">
        <f t="shared" si="173"/>
      </c>
      <c r="N563" s="19">
        <f t="shared" si="174"/>
      </c>
      <c r="O563" s="19">
        <f t="shared" si="175"/>
      </c>
      <c r="P563" s="20">
        <f t="shared" si="176"/>
      </c>
      <c r="Q563" s="11">
        <f t="shared" si="185"/>
      </c>
      <c r="R563" s="21">
        <f t="shared" si="177"/>
      </c>
      <c r="S563" s="22">
        <f t="shared" si="178"/>
      </c>
      <c r="T563" s="21">
        <f t="shared" si="179"/>
      </c>
      <c r="U563" s="11">
        <f t="shared" si="180"/>
      </c>
      <c r="V563" s="11">
        <f t="shared" si="181"/>
      </c>
      <c r="W563" s="22">
        <f t="shared" si="182"/>
      </c>
      <c r="X563" s="22">
        <f t="shared" si="183"/>
      </c>
      <c r="Y563" s="21">
        <f t="shared" si="184"/>
      </c>
      <c r="AN563" s="19"/>
      <c r="AO563" s="19"/>
    </row>
    <row r="564" spans="2:41" s="11" customFormat="1" ht="12.75">
      <c r="B564" s="15"/>
      <c r="C564" s="16">
        <f>IF(B564="x",COUNTIF($B$5:$B564,"x"),"")</f>
      </c>
      <c r="D564" s="17" t="s">
        <v>592</v>
      </c>
      <c r="E564" s="18">
        <v>39372</v>
      </c>
      <c r="F564" s="18">
        <f t="shared" si="168"/>
        <v>40103</v>
      </c>
      <c r="H564" s="11">
        <f t="shared" si="169"/>
      </c>
      <c r="I564" s="19">
        <f t="shared" si="170"/>
      </c>
      <c r="J564" s="11">
        <f t="shared" si="171"/>
      </c>
      <c r="L564" s="11">
        <f t="shared" si="172"/>
      </c>
      <c r="M564" s="11">
        <f t="shared" si="173"/>
      </c>
      <c r="N564" s="19">
        <f t="shared" si="174"/>
      </c>
      <c r="O564" s="19">
        <f t="shared" si="175"/>
      </c>
      <c r="P564" s="20">
        <f t="shared" si="176"/>
      </c>
      <c r="Q564" s="11">
        <f t="shared" si="185"/>
      </c>
      <c r="R564" s="21">
        <f t="shared" si="177"/>
      </c>
      <c r="S564" s="22">
        <f t="shared" si="178"/>
      </c>
      <c r="T564" s="21">
        <f t="shared" si="179"/>
      </c>
      <c r="U564" s="11">
        <f t="shared" si="180"/>
      </c>
      <c r="V564" s="11">
        <f t="shared" si="181"/>
      </c>
      <c r="W564" s="22">
        <f t="shared" si="182"/>
      </c>
      <c r="X564" s="22">
        <f t="shared" si="183"/>
      </c>
      <c r="Y564" s="21">
        <f t="shared" si="184"/>
      </c>
      <c r="AN564" s="19"/>
      <c r="AO564" s="19"/>
    </row>
    <row r="565" spans="2:41" s="11" customFormat="1" ht="12.75">
      <c r="B565" s="15"/>
      <c r="C565" s="16">
        <f>IF(B565="x",COUNTIF($B$5:$B565,"x"),"")</f>
      </c>
      <c r="D565" s="17" t="s">
        <v>593</v>
      </c>
      <c r="E565" s="18">
        <v>39437</v>
      </c>
      <c r="F565" s="18">
        <f t="shared" si="168"/>
        <v>40168</v>
      </c>
      <c r="H565" s="11">
        <f t="shared" si="169"/>
      </c>
      <c r="I565" s="19">
        <f t="shared" si="170"/>
      </c>
      <c r="J565" s="11">
        <f t="shared" si="171"/>
      </c>
      <c r="L565" s="11">
        <f t="shared" si="172"/>
      </c>
      <c r="M565" s="11">
        <f t="shared" si="173"/>
      </c>
      <c r="N565" s="19">
        <f t="shared" si="174"/>
      </c>
      <c r="O565" s="19">
        <f t="shared" si="175"/>
      </c>
      <c r="P565" s="20">
        <f t="shared" si="176"/>
      </c>
      <c r="Q565" s="11">
        <f t="shared" si="185"/>
      </c>
      <c r="R565" s="21">
        <f t="shared" si="177"/>
      </c>
      <c r="S565" s="22">
        <f t="shared" si="178"/>
      </c>
      <c r="T565" s="21">
        <f t="shared" si="179"/>
      </c>
      <c r="U565" s="11">
        <f t="shared" si="180"/>
      </c>
      <c r="V565" s="11">
        <f t="shared" si="181"/>
      </c>
      <c r="W565" s="22">
        <f t="shared" si="182"/>
      </c>
      <c r="X565" s="22">
        <f t="shared" si="183"/>
      </c>
      <c r="Y565" s="21">
        <f t="shared" si="184"/>
      </c>
      <c r="AN565" s="19"/>
      <c r="AO565" s="19"/>
    </row>
    <row r="566" spans="2:41" s="11" customFormat="1" ht="12.75">
      <c r="B566" s="15"/>
      <c r="C566" s="16">
        <f>IF(B566="x",COUNTIF($B$5:$B566,"x"),"")</f>
      </c>
      <c r="D566" s="17" t="s">
        <v>594</v>
      </c>
      <c r="E566" s="18">
        <v>39099</v>
      </c>
      <c r="F566" s="18">
        <f t="shared" si="168"/>
        <v>39830</v>
      </c>
      <c r="H566" s="11">
        <f t="shared" si="169"/>
      </c>
      <c r="I566" s="19">
        <f t="shared" si="170"/>
      </c>
      <c r="J566" s="11">
        <f t="shared" si="171"/>
      </c>
      <c r="L566" s="11">
        <f t="shared" si="172"/>
      </c>
      <c r="M566" s="11">
        <f t="shared" si="173"/>
      </c>
      <c r="N566" s="19">
        <f t="shared" si="174"/>
      </c>
      <c r="O566" s="19">
        <f t="shared" si="175"/>
      </c>
      <c r="P566" s="20">
        <f t="shared" si="176"/>
      </c>
      <c r="Q566" s="11">
        <f t="shared" si="185"/>
      </c>
      <c r="R566" s="21">
        <f t="shared" si="177"/>
      </c>
      <c r="S566" s="22">
        <f t="shared" si="178"/>
      </c>
      <c r="T566" s="21">
        <f t="shared" si="179"/>
      </c>
      <c r="U566" s="11">
        <f t="shared" si="180"/>
      </c>
      <c r="V566" s="11">
        <f t="shared" si="181"/>
      </c>
      <c r="W566" s="22">
        <f t="shared" si="182"/>
      </c>
      <c r="X566" s="22">
        <f t="shared" si="183"/>
      </c>
      <c r="Y566" s="21">
        <f t="shared" si="184"/>
      </c>
      <c r="AN566" s="19"/>
      <c r="AO566" s="19"/>
    </row>
    <row r="567" spans="2:41" s="11" customFormat="1" ht="12.75">
      <c r="B567" s="15"/>
      <c r="C567" s="16">
        <f>IF(B567="x",COUNTIF($B$5:$B567,"x"),"")</f>
      </c>
      <c r="D567" s="17" t="s">
        <v>595</v>
      </c>
      <c r="E567" s="18">
        <v>39374</v>
      </c>
      <c r="F567" s="18">
        <f t="shared" si="168"/>
        <v>40105</v>
      </c>
      <c r="H567" s="11">
        <f t="shared" si="169"/>
      </c>
      <c r="I567" s="19">
        <f t="shared" si="170"/>
      </c>
      <c r="J567" s="11">
        <f t="shared" si="171"/>
      </c>
      <c r="L567" s="11">
        <f t="shared" si="172"/>
      </c>
      <c r="M567" s="11">
        <f t="shared" si="173"/>
      </c>
      <c r="N567" s="19">
        <f t="shared" si="174"/>
      </c>
      <c r="O567" s="19">
        <f t="shared" si="175"/>
      </c>
      <c r="P567" s="20">
        <f t="shared" si="176"/>
      </c>
      <c r="Q567" s="11">
        <f t="shared" si="185"/>
      </c>
      <c r="R567" s="21">
        <f t="shared" si="177"/>
      </c>
      <c r="S567" s="22">
        <f t="shared" si="178"/>
      </c>
      <c r="T567" s="21">
        <f t="shared" si="179"/>
      </c>
      <c r="U567" s="11">
        <f t="shared" si="180"/>
      </c>
      <c r="V567" s="11">
        <f t="shared" si="181"/>
      </c>
      <c r="W567" s="22">
        <f t="shared" si="182"/>
      </c>
      <c r="X567" s="22">
        <f t="shared" si="183"/>
      </c>
      <c r="Y567" s="21">
        <f t="shared" si="184"/>
      </c>
      <c r="AN567" s="19"/>
      <c r="AO567" s="19"/>
    </row>
    <row r="568" spans="2:41" s="11" customFormat="1" ht="12.75">
      <c r="B568" s="15"/>
      <c r="C568" s="16">
        <f>IF(B568="x",COUNTIF($B$5:$B568,"x"),"")</f>
      </c>
      <c r="D568" s="17" t="s">
        <v>596</v>
      </c>
      <c r="E568" s="18">
        <v>39146</v>
      </c>
      <c r="F568" s="18">
        <f t="shared" si="168"/>
        <v>39877</v>
      </c>
      <c r="H568" s="11">
        <f t="shared" si="169"/>
      </c>
      <c r="I568" s="19">
        <f t="shared" si="170"/>
      </c>
      <c r="J568" s="11">
        <f t="shared" si="171"/>
      </c>
      <c r="L568" s="11">
        <f t="shared" si="172"/>
      </c>
      <c r="M568" s="11">
        <f t="shared" si="173"/>
      </c>
      <c r="N568" s="19">
        <f t="shared" si="174"/>
      </c>
      <c r="O568" s="19">
        <f t="shared" si="175"/>
      </c>
      <c r="P568" s="20">
        <f t="shared" si="176"/>
      </c>
      <c r="Q568" s="11">
        <f t="shared" si="185"/>
      </c>
      <c r="R568" s="21">
        <f t="shared" si="177"/>
      </c>
      <c r="S568" s="22">
        <f t="shared" si="178"/>
      </c>
      <c r="T568" s="21">
        <f t="shared" si="179"/>
      </c>
      <c r="U568" s="11">
        <f t="shared" si="180"/>
      </c>
      <c r="V568" s="11">
        <f t="shared" si="181"/>
      </c>
      <c r="W568" s="22">
        <f t="shared" si="182"/>
      </c>
      <c r="X568" s="22">
        <f t="shared" si="183"/>
      </c>
      <c r="Y568" s="21">
        <f t="shared" si="184"/>
      </c>
      <c r="AN568" s="19"/>
      <c r="AO568" s="19"/>
    </row>
    <row r="569" spans="2:41" s="11" customFormat="1" ht="12.75">
      <c r="B569" s="15"/>
      <c r="C569" s="16">
        <f>IF(B569="x",COUNTIF($B$5:$B569,"x"),"")</f>
      </c>
      <c r="D569" s="17" t="s">
        <v>597</v>
      </c>
      <c r="E569" s="18">
        <v>39150</v>
      </c>
      <c r="F569" s="18">
        <f t="shared" si="168"/>
        <v>39881</v>
      </c>
      <c r="H569" s="11">
        <f t="shared" si="169"/>
      </c>
      <c r="I569" s="19">
        <f t="shared" si="170"/>
      </c>
      <c r="J569" s="11">
        <f t="shared" si="171"/>
      </c>
      <c r="L569" s="11">
        <f t="shared" si="172"/>
      </c>
      <c r="M569" s="11">
        <f t="shared" si="173"/>
      </c>
      <c r="N569" s="19">
        <f t="shared" si="174"/>
      </c>
      <c r="O569" s="19">
        <f t="shared" si="175"/>
      </c>
      <c r="P569" s="20">
        <f t="shared" si="176"/>
      </c>
      <c r="Q569" s="11">
        <f t="shared" si="185"/>
      </c>
      <c r="R569" s="21">
        <f t="shared" si="177"/>
      </c>
      <c r="S569" s="22">
        <f t="shared" si="178"/>
      </c>
      <c r="T569" s="21">
        <f t="shared" si="179"/>
      </c>
      <c r="U569" s="11">
        <f t="shared" si="180"/>
      </c>
      <c r="V569" s="11">
        <f t="shared" si="181"/>
      </c>
      <c r="W569" s="22">
        <f t="shared" si="182"/>
      </c>
      <c r="X569" s="22">
        <f t="shared" si="183"/>
      </c>
      <c r="Y569" s="21">
        <f t="shared" si="184"/>
      </c>
      <c r="AN569" s="19"/>
      <c r="AO569" s="19"/>
    </row>
    <row r="570" spans="2:41" s="11" customFormat="1" ht="12.75">
      <c r="B570" s="15"/>
      <c r="C570" s="16">
        <f>IF(B570="x",COUNTIF($B$5:$B570,"x"),"")</f>
      </c>
      <c r="D570" s="17" t="s">
        <v>598</v>
      </c>
      <c r="E570" s="18">
        <v>39250</v>
      </c>
      <c r="F570" s="18">
        <f t="shared" si="168"/>
        <v>39981</v>
      </c>
      <c r="H570" s="11">
        <f t="shared" si="169"/>
      </c>
      <c r="I570" s="19">
        <f t="shared" si="170"/>
      </c>
      <c r="J570" s="11">
        <f t="shared" si="171"/>
      </c>
      <c r="L570" s="11">
        <f t="shared" si="172"/>
      </c>
      <c r="M570" s="11">
        <f t="shared" si="173"/>
      </c>
      <c r="N570" s="19">
        <f t="shared" si="174"/>
      </c>
      <c r="O570" s="19">
        <f t="shared" si="175"/>
      </c>
      <c r="P570" s="20">
        <f t="shared" si="176"/>
      </c>
      <c r="Q570" s="11">
        <f t="shared" si="185"/>
      </c>
      <c r="R570" s="21">
        <f t="shared" si="177"/>
      </c>
      <c r="S570" s="22">
        <f t="shared" si="178"/>
      </c>
      <c r="T570" s="21">
        <f t="shared" si="179"/>
      </c>
      <c r="U570" s="11">
        <f t="shared" si="180"/>
      </c>
      <c r="V570" s="11">
        <f t="shared" si="181"/>
      </c>
      <c r="W570" s="22">
        <f t="shared" si="182"/>
      </c>
      <c r="X570" s="22">
        <f t="shared" si="183"/>
      </c>
      <c r="Y570" s="21">
        <f t="shared" si="184"/>
      </c>
      <c r="AN570" s="19"/>
      <c r="AO570" s="19"/>
    </row>
    <row r="571" spans="2:41" s="11" customFormat="1" ht="12.75">
      <c r="B571" s="15"/>
      <c r="C571" s="16">
        <f>IF(B571="x",COUNTIF($B$5:$B571,"x"),"")</f>
      </c>
      <c r="D571" s="17" t="s">
        <v>599</v>
      </c>
      <c r="E571" s="18">
        <v>39335</v>
      </c>
      <c r="F571" s="18">
        <f t="shared" si="168"/>
        <v>40066</v>
      </c>
      <c r="H571" s="11">
        <f t="shared" si="169"/>
      </c>
      <c r="I571" s="19">
        <f t="shared" si="170"/>
      </c>
      <c r="J571" s="11">
        <f t="shared" si="171"/>
      </c>
      <c r="L571" s="11">
        <f t="shared" si="172"/>
      </c>
      <c r="M571" s="11">
        <f t="shared" si="173"/>
      </c>
      <c r="N571" s="19">
        <f t="shared" si="174"/>
      </c>
      <c r="O571" s="19">
        <f t="shared" si="175"/>
      </c>
      <c r="P571" s="20">
        <f t="shared" si="176"/>
      </c>
      <c r="Q571" s="11">
        <f t="shared" si="185"/>
      </c>
      <c r="R571" s="21">
        <f t="shared" si="177"/>
      </c>
      <c r="S571" s="22">
        <f t="shared" si="178"/>
      </c>
      <c r="T571" s="21">
        <f t="shared" si="179"/>
      </c>
      <c r="U571" s="11">
        <f t="shared" si="180"/>
      </c>
      <c r="V571" s="11">
        <f t="shared" si="181"/>
      </c>
      <c r="W571" s="22">
        <f t="shared" si="182"/>
      </c>
      <c r="X571" s="22">
        <f t="shared" si="183"/>
      </c>
      <c r="Y571" s="21">
        <f t="shared" si="184"/>
      </c>
      <c r="AN571" s="19"/>
      <c r="AO571" s="19"/>
    </row>
    <row r="572" spans="2:41" s="11" customFormat="1" ht="12.75">
      <c r="B572" s="15"/>
      <c r="C572" s="16">
        <f>IF(B572="x",COUNTIF($B$5:$B572,"x"),"")</f>
      </c>
      <c r="D572" s="17" t="s">
        <v>600</v>
      </c>
      <c r="E572" s="18">
        <v>39374</v>
      </c>
      <c r="F572" s="18">
        <f t="shared" si="168"/>
        <v>40105</v>
      </c>
      <c r="H572" s="11">
        <f t="shared" si="169"/>
      </c>
      <c r="I572" s="19">
        <f t="shared" si="170"/>
      </c>
      <c r="J572" s="11">
        <f t="shared" si="171"/>
      </c>
      <c r="L572" s="11">
        <f t="shared" si="172"/>
      </c>
      <c r="M572" s="11">
        <f t="shared" si="173"/>
      </c>
      <c r="N572" s="19">
        <f t="shared" si="174"/>
      </c>
      <c r="O572" s="19">
        <f t="shared" si="175"/>
      </c>
      <c r="P572" s="20">
        <f t="shared" si="176"/>
      </c>
      <c r="Q572" s="11">
        <f t="shared" si="185"/>
      </c>
      <c r="R572" s="21">
        <f t="shared" si="177"/>
      </c>
      <c r="S572" s="22">
        <f t="shared" si="178"/>
      </c>
      <c r="T572" s="21">
        <f t="shared" si="179"/>
      </c>
      <c r="U572" s="11">
        <f t="shared" si="180"/>
      </c>
      <c r="V572" s="11">
        <f t="shared" si="181"/>
      </c>
      <c r="W572" s="22">
        <f t="shared" si="182"/>
      </c>
      <c r="X572" s="22">
        <f t="shared" si="183"/>
      </c>
      <c r="Y572" s="21">
        <f t="shared" si="184"/>
      </c>
      <c r="AN572" s="19"/>
      <c r="AO572" s="19"/>
    </row>
    <row r="573" spans="2:41" s="11" customFormat="1" ht="12.75">
      <c r="B573" s="15"/>
      <c r="C573" s="16">
        <f>IF(B573="x",COUNTIF($B$5:$B573,"x"),"")</f>
      </c>
      <c r="D573" s="17" t="s">
        <v>601</v>
      </c>
      <c r="E573" s="18">
        <v>39139</v>
      </c>
      <c r="F573" s="18">
        <f t="shared" si="168"/>
        <v>39870</v>
      </c>
      <c r="H573" s="11">
        <f t="shared" si="169"/>
      </c>
      <c r="I573" s="19">
        <f t="shared" si="170"/>
      </c>
      <c r="J573" s="11">
        <f t="shared" si="171"/>
      </c>
      <c r="L573" s="11">
        <f t="shared" si="172"/>
      </c>
      <c r="M573" s="11">
        <f t="shared" si="173"/>
      </c>
      <c r="N573" s="19">
        <f t="shared" si="174"/>
      </c>
      <c r="O573" s="19">
        <f t="shared" si="175"/>
      </c>
      <c r="P573" s="20">
        <f t="shared" si="176"/>
      </c>
      <c r="Q573" s="11">
        <f t="shared" si="185"/>
      </c>
      <c r="R573" s="21">
        <f t="shared" si="177"/>
      </c>
      <c r="S573" s="22">
        <f t="shared" si="178"/>
      </c>
      <c r="T573" s="21">
        <f t="shared" si="179"/>
      </c>
      <c r="U573" s="11">
        <f t="shared" si="180"/>
      </c>
      <c r="V573" s="11">
        <f t="shared" si="181"/>
      </c>
      <c r="W573" s="22">
        <f t="shared" si="182"/>
      </c>
      <c r="X573" s="22">
        <f t="shared" si="183"/>
      </c>
      <c r="Y573" s="21">
        <f t="shared" si="184"/>
      </c>
      <c r="AN573" s="19"/>
      <c r="AO573" s="19"/>
    </row>
    <row r="574" spans="2:41" s="11" customFormat="1" ht="12.75">
      <c r="B574" s="15"/>
      <c r="C574" s="16">
        <f>IF(B574="x",COUNTIF($B$5:$B574,"x"),"")</f>
      </c>
      <c r="D574" s="17" t="s">
        <v>602</v>
      </c>
      <c r="E574" s="18">
        <v>39139</v>
      </c>
      <c r="F574" s="18">
        <f t="shared" si="168"/>
        <v>39870</v>
      </c>
      <c r="H574" s="11">
        <f t="shared" si="169"/>
      </c>
      <c r="I574" s="19">
        <f t="shared" si="170"/>
      </c>
      <c r="J574" s="11">
        <f t="shared" si="171"/>
      </c>
      <c r="L574" s="11">
        <f t="shared" si="172"/>
      </c>
      <c r="M574" s="11">
        <f t="shared" si="173"/>
      </c>
      <c r="N574" s="19">
        <f t="shared" si="174"/>
      </c>
      <c r="O574" s="19">
        <f t="shared" si="175"/>
      </c>
      <c r="P574" s="20">
        <f t="shared" si="176"/>
      </c>
      <c r="Q574" s="11">
        <f t="shared" si="185"/>
      </c>
      <c r="R574" s="21">
        <f t="shared" si="177"/>
      </c>
      <c r="S574" s="22">
        <f t="shared" si="178"/>
      </c>
      <c r="T574" s="21">
        <f t="shared" si="179"/>
      </c>
      <c r="U574" s="11">
        <f t="shared" si="180"/>
      </c>
      <c r="V574" s="11">
        <f t="shared" si="181"/>
      </c>
      <c r="W574" s="22">
        <f t="shared" si="182"/>
      </c>
      <c r="X574" s="22">
        <f t="shared" si="183"/>
      </c>
      <c r="Y574" s="21">
        <f t="shared" si="184"/>
      </c>
      <c r="AN574" s="19"/>
      <c r="AO574" s="19"/>
    </row>
    <row r="575" spans="2:41" s="11" customFormat="1" ht="12.75">
      <c r="B575" s="15"/>
      <c r="C575" s="16">
        <f>IF(B575="x",COUNTIF($B$5:$B575,"x"),"")</f>
      </c>
      <c r="D575" s="17" t="s">
        <v>603</v>
      </c>
      <c r="E575" s="18">
        <v>39150</v>
      </c>
      <c r="F575" s="18">
        <f t="shared" si="168"/>
        <v>39881</v>
      </c>
      <c r="H575" s="11">
        <f t="shared" si="169"/>
      </c>
      <c r="I575" s="19">
        <f t="shared" si="170"/>
      </c>
      <c r="J575" s="11">
        <f t="shared" si="171"/>
      </c>
      <c r="L575" s="11">
        <f t="shared" si="172"/>
      </c>
      <c r="M575" s="11">
        <f t="shared" si="173"/>
      </c>
      <c r="N575" s="19">
        <f t="shared" si="174"/>
      </c>
      <c r="O575" s="19">
        <f t="shared" si="175"/>
      </c>
      <c r="P575" s="20">
        <f t="shared" si="176"/>
      </c>
      <c r="Q575" s="11">
        <f t="shared" si="185"/>
      </c>
      <c r="R575" s="21">
        <f t="shared" si="177"/>
      </c>
      <c r="S575" s="22">
        <f t="shared" si="178"/>
      </c>
      <c r="T575" s="21">
        <f t="shared" si="179"/>
      </c>
      <c r="U575" s="11">
        <f t="shared" si="180"/>
      </c>
      <c r="V575" s="11">
        <f t="shared" si="181"/>
      </c>
      <c r="W575" s="22">
        <f t="shared" si="182"/>
      </c>
      <c r="X575" s="22">
        <f t="shared" si="183"/>
      </c>
      <c r="Y575" s="21">
        <f t="shared" si="184"/>
      </c>
      <c r="AN575" s="19"/>
      <c r="AO575" s="19"/>
    </row>
    <row r="576" spans="2:41" s="11" customFormat="1" ht="12.75">
      <c r="B576" s="15"/>
      <c r="C576" s="16">
        <f>IF(B576="x",COUNTIF($B$5:$B576,"x"),"")</f>
      </c>
      <c r="D576" s="17" t="s">
        <v>604</v>
      </c>
      <c r="E576" s="18">
        <v>39136</v>
      </c>
      <c r="F576" s="18">
        <f t="shared" si="168"/>
        <v>39867</v>
      </c>
      <c r="H576" s="11">
        <f t="shared" si="169"/>
      </c>
      <c r="I576" s="19">
        <f t="shared" si="170"/>
      </c>
      <c r="J576" s="11">
        <f t="shared" si="171"/>
      </c>
      <c r="L576" s="11">
        <f t="shared" si="172"/>
      </c>
      <c r="M576" s="11">
        <f t="shared" si="173"/>
      </c>
      <c r="N576" s="19">
        <f t="shared" si="174"/>
      </c>
      <c r="O576" s="19">
        <f t="shared" si="175"/>
      </c>
      <c r="P576" s="20">
        <f t="shared" si="176"/>
      </c>
      <c r="Q576" s="11">
        <f t="shared" si="185"/>
      </c>
      <c r="R576" s="21">
        <f t="shared" si="177"/>
      </c>
      <c r="S576" s="22">
        <f t="shared" si="178"/>
      </c>
      <c r="T576" s="21">
        <f t="shared" si="179"/>
      </c>
      <c r="U576" s="11">
        <f t="shared" si="180"/>
      </c>
      <c r="V576" s="11">
        <f t="shared" si="181"/>
      </c>
      <c r="W576" s="22">
        <f t="shared" si="182"/>
      </c>
      <c r="X576" s="22">
        <f t="shared" si="183"/>
      </c>
      <c r="Y576" s="21">
        <f t="shared" si="184"/>
      </c>
      <c r="AN576" s="19"/>
      <c r="AO576" s="19"/>
    </row>
    <row r="577" spans="2:41" s="11" customFormat="1" ht="12.75">
      <c r="B577" s="15"/>
      <c r="C577" s="16">
        <f>IF(B577="x",COUNTIF($B$5:$B577,"x"),"")</f>
      </c>
      <c r="D577" s="17" t="s">
        <v>605</v>
      </c>
      <c r="E577" s="18">
        <v>39136</v>
      </c>
      <c r="F577" s="18">
        <f t="shared" si="168"/>
        <v>39867</v>
      </c>
      <c r="H577" s="11">
        <f t="shared" si="169"/>
      </c>
      <c r="I577" s="19">
        <f t="shared" si="170"/>
      </c>
      <c r="J577" s="11">
        <f t="shared" si="171"/>
      </c>
      <c r="L577" s="11">
        <f t="shared" si="172"/>
      </c>
      <c r="M577" s="11">
        <f t="shared" si="173"/>
      </c>
      <c r="N577" s="19">
        <f t="shared" si="174"/>
      </c>
      <c r="O577" s="19">
        <f t="shared" si="175"/>
      </c>
      <c r="P577" s="20">
        <f t="shared" si="176"/>
      </c>
      <c r="Q577" s="11">
        <f t="shared" si="185"/>
      </c>
      <c r="R577" s="21">
        <f t="shared" si="177"/>
      </c>
      <c r="S577" s="22">
        <f t="shared" si="178"/>
      </c>
      <c r="T577" s="21">
        <f t="shared" si="179"/>
      </c>
      <c r="U577" s="11">
        <f t="shared" si="180"/>
      </c>
      <c r="V577" s="11">
        <f t="shared" si="181"/>
      </c>
      <c r="W577" s="22">
        <f t="shared" si="182"/>
      </c>
      <c r="X577" s="22">
        <f t="shared" si="183"/>
      </c>
      <c r="Y577" s="21">
        <f t="shared" si="184"/>
      </c>
      <c r="AN577" s="19"/>
      <c r="AO577" s="19"/>
    </row>
    <row r="578" spans="2:41" s="11" customFormat="1" ht="12.75">
      <c r="B578" s="15"/>
      <c r="C578" s="16">
        <f>IF(B578="x",COUNTIF($B$5:$B578,"x"),"")</f>
      </c>
      <c r="D578" s="17" t="s">
        <v>606</v>
      </c>
      <c r="E578" s="18">
        <v>39250</v>
      </c>
      <c r="F578" s="18">
        <f t="shared" si="168"/>
        <v>39981</v>
      </c>
      <c r="H578" s="11">
        <f t="shared" si="169"/>
      </c>
      <c r="I578" s="19">
        <f t="shared" si="170"/>
      </c>
      <c r="J578" s="11">
        <f t="shared" si="171"/>
      </c>
      <c r="L578" s="11">
        <f t="shared" si="172"/>
      </c>
      <c r="M578" s="11">
        <f t="shared" si="173"/>
      </c>
      <c r="N578" s="19">
        <f t="shared" si="174"/>
      </c>
      <c r="O578" s="19">
        <f t="shared" si="175"/>
      </c>
      <c r="P578" s="20">
        <f t="shared" si="176"/>
      </c>
      <c r="Q578" s="11">
        <f t="shared" si="185"/>
      </c>
      <c r="R578" s="21">
        <f t="shared" si="177"/>
      </c>
      <c r="S578" s="22">
        <f t="shared" si="178"/>
      </c>
      <c r="T578" s="21">
        <f t="shared" si="179"/>
      </c>
      <c r="U578" s="11">
        <f t="shared" si="180"/>
      </c>
      <c r="V578" s="11">
        <f t="shared" si="181"/>
      </c>
      <c r="W578" s="22">
        <f t="shared" si="182"/>
      </c>
      <c r="X578" s="22">
        <f t="shared" si="183"/>
      </c>
      <c r="Y578" s="21">
        <f t="shared" si="184"/>
      </c>
      <c r="AN578" s="19"/>
      <c r="AO578" s="19"/>
    </row>
    <row r="579" spans="2:41" s="11" customFormat="1" ht="12.75">
      <c r="B579" s="15"/>
      <c r="C579" s="16">
        <f>IF(B579="x",COUNTIF($B$5:$B579,"x"),"")</f>
      </c>
      <c r="D579" s="17" t="s">
        <v>607</v>
      </c>
      <c r="E579" s="18">
        <v>39146</v>
      </c>
      <c r="F579" s="18">
        <f t="shared" si="168"/>
        <v>39877</v>
      </c>
      <c r="H579" s="11">
        <f t="shared" si="169"/>
      </c>
      <c r="I579" s="19">
        <f t="shared" si="170"/>
      </c>
      <c r="J579" s="11">
        <f t="shared" si="171"/>
      </c>
      <c r="L579" s="11">
        <f t="shared" si="172"/>
      </c>
      <c r="M579" s="11">
        <f t="shared" si="173"/>
      </c>
      <c r="N579" s="19">
        <f t="shared" si="174"/>
      </c>
      <c r="O579" s="19">
        <f t="shared" si="175"/>
      </c>
      <c r="P579" s="20">
        <f t="shared" si="176"/>
      </c>
      <c r="Q579" s="11">
        <f t="shared" si="185"/>
      </c>
      <c r="R579" s="21">
        <f t="shared" si="177"/>
      </c>
      <c r="S579" s="22">
        <f t="shared" si="178"/>
      </c>
      <c r="T579" s="21">
        <f t="shared" si="179"/>
      </c>
      <c r="U579" s="11">
        <f t="shared" si="180"/>
      </c>
      <c r="V579" s="11">
        <f t="shared" si="181"/>
      </c>
      <c r="W579" s="22">
        <f t="shared" si="182"/>
      </c>
      <c r="X579" s="22">
        <f t="shared" si="183"/>
      </c>
      <c r="Y579" s="21">
        <f t="shared" si="184"/>
      </c>
      <c r="AN579" s="19"/>
      <c r="AO579" s="19"/>
    </row>
    <row r="580" spans="2:41" s="11" customFormat="1" ht="12.75">
      <c r="B580" s="15"/>
      <c r="C580" s="16">
        <f>IF(B580="x",COUNTIF($B$5:$B580,"x"),"")</f>
      </c>
      <c r="D580" s="17" t="s">
        <v>608</v>
      </c>
      <c r="E580" s="18">
        <v>39350</v>
      </c>
      <c r="F580" s="18">
        <f t="shared" si="168"/>
        <v>40081</v>
      </c>
      <c r="H580" s="11">
        <f t="shared" si="169"/>
      </c>
      <c r="I580" s="19">
        <f t="shared" si="170"/>
      </c>
      <c r="J580" s="11">
        <f t="shared" si="171"/>
      </c>
      <c r="L580" s="11">
        <f t="shared" si="172"/>
      </c>
      <c r="M580" s="11">
        <f t="shared" si="173"/>
      </c>
      <c r="N580" s="19">
        <f t="shared" si="174"/>
      </c>
      <c r="O580" s="19">
        <f t="shared" si="175"/>
      </c>
      <c r="P580" s="20">
        <f t="shared" si="176"/>
      </c>
      <c r="Q580" s="11">
        <f t="shared" si="185"/>
      </c>
      <c r="R580" s="21">
        <f t="shared" si="177"/>
      </c>
      <c r="S580" s="22">
        <f t="shared" si="178"/>
      </c>
      <c r="T580" s="21">
        <f t="shared" si="179"/>
      </c>
      <c r="U580" s="11">
        <f t="shared" si="180"/>
      </c>
      <c r="V580" s="11">
        <f t="shared" si="181"/>
      </c>
      <c r="W580" s="22">
        <f t="shared" si="182"/>
      </c>
      <c r="X580" s="22">
        <f t="shared" si="183"/>
      </c>
      <c r="Y580" s="21">
        <f t="shared" si="184"/>
      </c>
      <c r="AN580" s="19"/>
      <c r="AO580" s="19"/>
    </row>
    <row r="581" spans="2:41" s="11" customFormat="1" ht="12.75">
      <c r="B581" s="15"/>
      <c r="C581" s="16">
        <f>IF(B581="x",COUNTIF($B$5:$B581,"x"),"")</f>
      </c>
      <c r="D581" s="17" t="s">
        <v>609</v>
      </c>
      <c r="E581" s="18">
        <v>39200</v>
      </c>
      <c r="F581" s="18">
        <f aca="true" t="shared" si="186" ref="F581:F624">DATE($AI$5,MONTH($E581),DAY($E581))</f>
        <v>39931</v>
      </c>
      <c r="H581" s="11">
        <f aca="true" t="shared" si="187" ref="H581:H624">IF(B581="x",D581,"")</f>
      </c>
      <c r="I581" s="19">
        <f aca="true" t="shared" si="188" ref="I581:I624">IF($H581="","",DATE($AI$5,MONTH($E581),DAY($E581)))</f>
      </c>
      <c r="J581" s="11">
        <f aca="true" t="shared" si="189" ref="J581:J624">IF($H581="","",3)</f>
      </c>
      <c r="L581" s="11">
        <f aca="true" t="shared" si="190" ref="L581:L644">IF(P581=3,RANK(M581,$M$5:$M$624,1),"")</f>
      </c>
      <c r="M581" s="11">
        <f aca="true" t="shared" si="191" ref="M581:M624">IF(P581=3,IF(OR(COUNTIF($O$5:$O$623,O581)=2,COUNTIF($O$5:$O$623,O581)=3),RANK(O581,$O$5:$O$624,1)*1000+ROW(O581),RANK(O581,$O$5:$O$624,1)*1000),"")</f>
      </c>
      <c r="N581" s="19">
        <f aca="true" t="shared" si="192" ref="N581:N624">VLOOKUP(Q581,$C$5:$J$624,6,FALSE)</f>
      </c>
      <c r="O581" s="19">
        <f aca="true" t="shared" si="193" ref="O581:O624">IF(ISERROR(VLOOKUP($Q581,$C$5:$J$624,7,FALSE)),"",VLOOKUP($Q581,$C$5:$J$624,7,FALSE))</f>
      </c>
      <c r="P581" s="20">
        <f aca="true" t="shared" si="194" ref="P581:P624">IF(ISERROR(VLOOKUP(ROW($N581)-4,$C$5:$J$624,8,FALSE)),"",3)</f>
      </c>
      <c r="Q581" s="11">
        <f t="shared" si="185"/>
      </c>
      <c r="R581" s="21">
        <f aca="true" t="shared" si="195" ref="R581:R644">VLOOKUP(Q581,$L$5:$O$624,3,FALSE)</f>
      </c>
      <c r="S581" s="22">
        <f aca="true" t="shared" si="196" ref="S581:S624">VLOOKUP(Q581,$L$5:$O$624,4,FALSE)</f>
      </c>
      <c r="T581" s="21">
        <f aca="true" t="shared" si="197" ref="T581:T624">VLOOKUP(Q581,$L$5:$P$624,5,FALSE)</f>
      </c>
      <c r="U581" s="11">
        <f aca="true" t="shared" si="198" ref="U581:U624">IF($S581&lt;&gt;"",RANK($S581,$S$5:$S$624,1),"")</f>
      </c>
      <c r="V581" s="11">
        <f aca="true" t="shared" si="199" ref="V581:V624">IF($X581&lt;&gt;"",RANK($X581,$X$5:$X$624,1),"")</f>
      </c>
      <c r="W581" s="22">
        <f aca="true" t="shared" si="200" ref="W581:W644">IF($U581&lt;&gt;$U580,IF($U581&lt;&gt;$U582,$R581,IF($U581=$U583,$R581&amp;" "&amp;$R582&amp;" "&amp;$R583,$R581&amp;" "&amp;$R582)),"")</f>
      </c>
      <c r="X581" s="22">
        <f aca="true" t="shared" si="201" ref="X581:X624">IF($W581&lt;&gt;"",$S581,"")</f>
      </c>
      <c r="Y581" s="21">
        <f aca="true" t="shared" si="202" ref="Y581:Y624">IF($W581&lt;&gt;"",$T581,"")</f>
      </c>
      <c r="AN581" s="19"/>
      <c r="AO581" s="19"/>
    </row>
    <row r="582" spans="2:41" s="11" customFormat="1" ht="12.75">
      <c r="B582" s="15"/>
      <c r="C582" s="16">
        <f>IF(B582="x",COUNTIF($B$5:$B582,"x"),"")</f>
      </c>
      <c r="D582" s="17" t="s">
        <v>610</v>
      </c>
      <c r="E582" s="18">
        <v>39335</v>
      </c>
      <c r="F582" s="18">
        <f t="shared" si="186"/>
        <v>40066</v>
      </c>
      <c r="H582" s="11">
        <f t="shared" si="187"/>
      </c>
      <c r="I582" s="19">
        <f t="shared" si="188"/>
      </c>
      <c r="J582" s="11">
        <f t="shared" si="189"/>
      </c>
      <c r="L582" s="11">
        <f t="shared" si="190"/>
      </c>
      <c r="M582" s="11">
        <f t="shared" si="191"/>
      </c>
      <c r="N582" s="19">
        <f t="shared" si="192"/>
      </c>
      <c r="O582" s="19">
        <f t="shared" si="193"/>
      </c>
      <c r="P582" s="20">
        <f t="shared" si="194"/>
      </c>
      <c r="Q582" s="11">
        <f aca="true" t="shared" si="203" ref="Q582:Q624">IF($P582=3,1+Q581,"")</f>
      </c>
      <c r="R582" s="21">
        <f t="shared" si="195"/>
      </c>
      <c r="S582" s="22">
        <f t="shared" si="196"/>
      </c>
      <c r="T582" s="21">
        <f t="shared" si="197"/>
      </c>
      <c r="U582" s="11">
        <f t="shared" si="198"/>
      </c>
      <c r="V582" s="11">
        <f t="shared" si="199"/>
      </c>
      <c r="W582" s="22">
        <f t="shared" si="200"/>
      </c>
      <c r="X582" s="22">
        <f t="shared" si="201"/>
      </c>
      <c r="Y582" s="21">
        <f t="shared" si="202"/>
      </c>
      <c r="AN582" s="19"/>
      <c r="AO582" s="19"/>
    </row>
    <row r="583" spans="2:41" s="11" customFormat="1" ht="12.75">
      <c r="B583" s="15"/>
      <c r="C583" s="16">
        <f>IF(B583="x",COUNTIF($B$5:$B583,"x"),"")</f>
      </c>
      <c r="D583" s="17" t="s">
        <v>611</v>
      </c>
      <c r="E583" s="18">
        <v>39201</v>
      </c>
      <c r="F583" s="18">
        <f t="shared" si="186"/>
        <v>39932</v>
      </c>
      <c r="H583" s="11">
        <f t="shared" si="187"/>
      </c>
      <c r="I583" s="19">
        <f t="shared" si="188"/>
      </c>
      <c r="J583" s="11">
        <f t="shared" si="189"/>
      </c>
      <c r="L583" s="11">
        <f t="shared" si="190"/>
      </c>
      <c r="M583" s="11">
        <f t="shared" si="191"/>
      </c>
      <c r="N583" s="19">
        <f t="shared" si="192"/>
      </c>
      <c r="O583" s="19">
        <f t="shared" si="193"/>
      </c>
      <c r="P583" s="20">
        <f t="shared" si="194"/>
      </c>
      <c r="Q583" s="11">
        <f t="shared" si="203"/>
      </c>
      <c r="R583" s="21">
        <f t="shared" si="195"/>
      </c>
      <c r="S583" s="22">
        <f t="shared" si="196"/>
      </c>
      <c r="T583" s="21">
        <f t="shared" si="197"/>
      </c>
      <c r="U583" s="11">
        <f t="shared" si="198"/>
      </c>
      <c r="V583" s="11">
        <f t="shared" si="199"/>
      </c>
      <c r="W583" s="22">
        <f t="shared" si="200"/>
      </c>
      <c r="X583" s="22">
        <f t="shared" si="201"/>
      </c>
      <c r="Y583" s="21">
        <f t="shared" si="202"/>
      </c>
      <c r="AN583" s="19"/>
      <c r="AO583" s="19"/>
    </row>
    <row r="584" spans="2:41" s="11" customFormat="1" ht="12.75">
      <c r="B584" s="15"/>
      <c r="C584" s="16">
        <f>IF(B584="x",COUNTIF($B$5:$B584,"x"),"")</f>
      </c>
      <c r="D584" s="17" t="s">
        <v>612</v>
      </c>
      <c r="E584" s="18">
        <v>39200</v>
      </c>
      <c r="F584" s="18">
        <f t="shared" si="186"/>
        <v>39931</v>
      </c>
      <c r="H584" s="11">
        <f t="shared" si="187"/>
      </c>
      <c r="I584" s="19">
        <f t="shared" si="188"/>
      </c>
      <c r="J584" s="11">
        <f t="shared" si="189"/>
      </c>
      <c r="L584" s="11">
        <f t="shared" si="190"/>
      </c>
      <c r="M584" s="11">
        <f t="shared" si="191"/>
      </c>
      <c r="N584" s="19">
        <f t="shared" si="192"/>
      </c>
      <c r="O584" s="19">
        <f t="shared" si="193"/>
      </c>
      <c r="P584" s="20">
        <f t="shared" si="194"/>
      </c>
      <c r="Q584" s="11">
        <f t="shared" si="203"/>
      </c>
      <c r="R584" s="21">
        <f t="shared" si="195"/>
      </c>
      <c r="S584" s="22">
        <f t="shared" si="196"/>
      </c>
      <c r="T584" s="21">
        <f t="shared" si="197"/>
      </c>
      <c r="U584" s="11">
        <f t="shared" si="198"/>
      </c>
      <c r="V584" s="11">
        <f t="shared" si="199"/>
      </c>
      <c r="W584" s="22">
        <f t="shared" si="200"/>
      </c>
      <c r="X584" s="22">
        <f t="shared" si="201"/>
      </c>
      <c r="Y584" s="21">
        <f t="shared" si="202"/>
      </c>
      <c r="AN584" s="19"/>
      <c r="AO584" s="19"/>
    </row>
    <row r="585" spans="2:41" s="11" customFormat="1" ht="12.75">
      <c r="B585" s="15"/>
      <c r="C585" s="16">
        <f>IF(B585="x",COUNTIF($B$5:$B585,"x"),"")</f>
      </c>
      <c r="D585" s="17" t="s">
        <v>613</v>
      </c>
      <c r="E585" s="18">
        <v>39183</v>
      </c>
      <c r="F585" s="18">
        <f t="shared" si="186"/>
        <v>39914</v>
      </c>
      <c r="H585" s="11">
        <f t="shared" si="187"/>
      </c>
      <c r="I585" s="19">
        <f t="shared" si="188"/>
      </c>
      <c r="J585" s="11">
        <f t="shared" si="189"/>
      </c>
      <c r="L585" s="11">
        <f t="shared" si="190"/>
      </c>
      <c r="M585" s="11">
        <f t="shared" si="191"/>
      </c>
      <c r="N585" s="19">
        <f t="shared" si="192"/>
      </c>
      <c r="O585" s="19">
        <f t="shared" si="193"/>
      </c>
      <c r="P585" s="20">
        <f t="shared" si="194"/>
      </c>
      <c r="Q585" s="11">
        <f t="shared" si="203"/>
      </c>
      <c r="R585" s="21">
        <f t="shared" si="195"/>
      </c>
      <c r="S585" s="22">
        <f t="shared" si="196"/>
      </c>
      <c r="T585" s="21">
        <f t="shared" si="197"/>
      </c>
      <c r="U585" s="11">
        <f t="shared" si="198"/>
      </c>
      <c r="V585" s="11">
        <f t="shared" si="199"/>
      </c>
      <c r="W585" s="22">
        <f t="shared" si="200"/>
      </c>
      <c r="X585" s="22">
        <f t="shared" si="201"/>
      </c>
      <c r="Y585" s="21">
        <f t="shared" si="202"/>
      </c>
      <c r="AN585" s="19"/>
      <c r="AO585" s="19"/>
    </row>
    <row r="586" spans="2:41" s="11" customFormat="1" ht="12.75">
      <c r="B586" s="15"/>
      <c r="C586" s="16">
        <f>IF(B586="x",COUNTIF($B$5:$B586,"x"),"")</f>
      </c>
      <c r="D586" s="17" t="s">
        <v>614</v>
      </c>
      <c r="E586" s="18">
        <v>39267</v>
      </c>
      <c r="F586" s="18">
        <f t="shared" si="186"/>
        <v>39998</v>
      </c>
      <c r="H586" s="11">
        <f t="shared" si="187"/>
      </c>
      <c r="I586" s="19">
        <f t="shared" si="188"/>
      </c>
      <c r="J586" s="11">
        <f t="shared" si="189"/>
      </c>
      <c r="L586" s="11">
        <f t="shared" si="190"/>
      </c>
      <c r="M586" s="11">
        <f t="shared" si="191"/>
      </c>
      <c r="N586" s="19">
        <f t="shared" si="192"/>
      </c>
      <c r="O586" s="19">
        <f t="shared" si="193"/>
      </c>
      <c r="P586" s="20">
        <f t="shared" si="194"/>
      </c>
      <c r="Q586" s="11">
        <f t="shared" si="203"/>
      </c>
      <c r="R586" s="21">
        <f t="shared" si="195"/>
      </c>
      <c r="S586" s="22">
        <f t="shared" si="196"/>
      </c>
      <c r="T586" s="21">
        <f t="shared" si="197"/>
      </c>
      <c r="U586" s="11">
        <f t="shared" si="198"/>
      </c>
      <c r="V586" s="11">
        <f t="shared" si="199"/>
      </c>
      <c r="W586" s="22">
        <f t="shared" si="200"/>
      </c>
      <c r="X586" s="22">
        <f t="shared" si="201"/>
      </c>
      <c r="Y586" s="21">
        <f t="shared" si="202"/>
      </c>
      <c r="AN586" s="19"/>
      <c r="AO586" s="19"/>
    </row>
    <row r="587" spans="2:41" s="11" customFormat="1" ht="12.75">
      <c r="B587" s="15"/>
      <c r="C587" s="16">
        <f>IF(B587="x",COUNTIF($B$5:$B587,"x"),"")</f>
      </c>
      <c r="D587" s="17" t="s">
        <v>615</v>
      </c>
      <c r="E587" s="18">
        <v>39299</v>
      </c>
      <c r="F587" s="18">
        <f t="shared" si="186"/>
        <v>40030</v>
      </c>
      <c r="H587" s="11">
        <f t="shared" si="187"/>
      </c>
      <c r="I587" s="19">
        <f t="shared" si="188"/>
      </c>
      <c r="J587" s="11">
        <f t="shared" si="189"/>
      </c>
      <c r="L587" s="11">
        <f t="shared" si="190"/>
      </c>
      <c r="M587" s="11">
        <f t="shared" si="191"/>
      </c>
      <c r="N587" s="19">
        <f t="shared" si="192"/>
      </c>
      <c r="O587" s="19">
        <f t="shared" si="193"/>
      </c>
      <c r="P587" s="20">
        <f t="shared" si="194"/>
      </c>
      <c r="Q587" s="11">
        <f t="shared" si="203"/>
      </c>
      <c r="R587" s="21">
        <f t="shared" si="195"/>
      </c>
      <c r="S587" s="22">
        <f t="shared" si="196"/>
      </c>
      <c r="T587" s="21">
        <f t="shared" si="197"/>
      </c>
      <c r="U587" s="11">
        <f t="shared" si="198"/>
      </c>
      <c r="V587" s="11">
        <f t="shared" si="199"/>
      </c>
      <c r="W587" s="22">
        <f t="shared" si="200"/>
      </c>
      <c r="X587" s="22">
        <f t="shared" si="201"/>
      </c>
      <c r="Y587" s="21">
        <f t="shared" si="202"/>
      </c>
      <c r="AN587" s="19"/>
      <c r="AO587" s="19"/>
    </row>
    <row r="588" spans="2:41" s="11" customFormat="1" ht="12.75">
      <c r="B588" s="15"/>
      <c r="C588" s="16">
        <f>IF(B588="x",COUNTIF($B$5:$B588,"x"),"")</f>
      </c>
      <c r="D588" s="17" t="s">
        <v>616</v>
      </c>
      <c r="E588" s="18">
        <v>39267</v>
      </c>
      <c r="F588" s="18">
        <f t="shared" si="186"/>
        <v>39998</v>
      </c>
      <c r="H588" s="11">
        <f t="shared" si="187"/>
      </c>
      <c r="I588" s="19">
        <f t="shared" si="188"/>
      </c>
      <c r="J588" s="11">
        <f t="shared" si="189"/>
      </c>
      <c r="L588" s="11">
        <f t="shared" si="190"/>
      </c>
      <c r="M588" s="11">
        <f t="shared" si="191"/>
      </c>
      <c r="N588" s="19">
        <f t="shared" si="192"/>
      </c>
      <c r="O588" s="19">
        <f t="shared" si="193"/>
      </c>
      <c r="P588" s="20">
        <f t="shared" si="194"/>
      </c>
      <c r="Q588" s="11">
        <f t="shared" si="203"/>
      </c>
      <c r="R588" s="21">
        <f t="shared" si="195"/>
      </c>
      <c r="S588" s="22">
        <f t="shared" si="196"/>
      </c>
      <c r="T588" s="21">
        <f t="shared" si="197"/>
      </c>
      <c r="U588" s="11">
        <f t="shared" si="198"/>
      </c>
      <c r="V588" s="11">
        <f t="shared" si="199"/>
      </c>
      <c r="W588" s="22">
        <f t="shared" si="200"/>
      </c>
      <c r="X588" s="22">
        <f t="shared" si="201"/>
      </c>
      <c r="Y588" s="21">
        <f t="shared" si="202"/>
      </c>
      <c r="AN588" s="19"/>
      <c r="AO588" s="19"/>
    </row>
    <row r="589" spans="2:41" s="11" customFormat="1" ht="12.75">
      <c r="B589" s="15"/>
      <c r="C589" s="16">
        <f>IF(B589="x",COUNTIF($B$5:$B589,"x"),"")</f>
      </c>
      <c r="D589" s="17" t="s">
        <v>617</v>
      </c>
      <c r="E589" s="18">
        <v>39308</v>
      </c>
      <c r="F589" s="18">
        <f t="shared" si="186"/>
        <v>40039</v>
      </c>
      <c r="H589" s="11">
        <f t="shared" si="187"/>
      </c>
      <c r="I589" s="19">
        <f t="shared" si="188"/>
      </c>
      <c r="J589" s="11">
        <f t="shared" si="189"/>
      </c>
      <c r="L589" s="11">
        <f t="shared" si="190"/>
      </c>
      <c r="M589" s="11">
        <f t="shared" si="191"/>
      </c>
      <c r="N589" s="19">
        <f t="shared" si="192"/>
      </c>
      <c r="O589" s="19">
        <f t="shared" si="193"/>
      </c>
      <c r="P589" s="20">
        <f t="shared" si="194"/>
      </c>
      <c r="Q589" s="11">
        <f t="shared" si="203"/>
      </c>
      <c r="R589" s="21">
        <f t="shared" si="195"/>
      </c>
      <c r="S589" s="22">
        <f t="shared" si="196"/>
      </c>
      <c r="T589" s="21">
        <f t="shared" si="197"/>
      </c>
      <c r="U589" s="11">
        <f t="shared" si="198"/>
      </c>
      <c r="V589" s="11">
        <f t="shared" si="199"/>
      </c>
      <c r="W589" s="22">
        <f t="shared" si="200"/>
      </c>
      <c r="X589" s="22">
        <f t="shared" si="201"/>
      </c>
      <c r="Y589" s="21">
        <f t="shared" si="202"/>
      </c>
      <c r="AN589" s="19"/>
      <c r="AO589" s="19"/>
    </row>
    <row r="590" spans="2:41" s="11" customFormat="1" ht="12.75">
      <c r="B590" s="15"/>
      <c r="C590" s="16">
        <f>IF(B590="x",COUNTIF($B$5:$B590,"x"),"")</f>
      </c>
      <c r="D590" s="17" t="s">
        <v>618</v>
      </c>
      <c r="E590" s="18">
        <v>39227</v>
      </c>
      <c r="F590" s="18">
        <f t="shared" si="186"/>
        <v>39958</v>
      </c>
      <c r="H590" s="11">
        <f t="shared" si="187"/>
      </c>
      <c r="I590" s="19">
        <f t="shared" si="188"/>
      </c>
      <c r="J590" s="11">
        <f t="shared" si="189"/>
      </c>
      <c r="L590" s="11">
        <f t="shared" si="190"/>
      </c>
      <c r="M590" s="11">
        <f t="shared" si="191"/>
      </c>
      <c r="N590" s="19">
        <f t="shared" si="192"/>
      </c>
      <c r="O590" s="19">
        <f t="shared" si="193"/>
      </c>
      <c r="P590" s="20">
        <f t="shared" si="194"/>
      </c>
      <c r="Q590" s="11">
        <f t="shared" si="203"/>
      </c>
      <c r="R590" s="21">
        <f t="shared" si="195"/>
      </c>
      <c r="S590" s="22">
        <f t="shared" si="196"/>
      </c>
      <c r="T590" s="21">
        <f t="shared" si="197"/>
      </c>
      <c r="U590" s="11">
        <f t="shared" si="198"/>
      </c>
      <c r="V590" s="11">
        <f t="shared" si="199"/>
      </c>
      <c r="W590" s="22">
        <f t="shared" si="200"/>
      </c>
      <c r="X590" s="22">
        <f t="shared" si="201"/>
      </c>
      <c r="Y590" s="21">
        <f t="shared" si="202"/>
      </c>
      <c r="AN590" s="19"/>
      <c r="AO590" s="19"/>
    </row>
    <row r="591" spans="2:41" s="11" customFormat="1" ht="12.75">
      <c r="B591" s="15"/>
      <c r="C591" s="16">
        <f>IF(B591="x",COUNTIF($B$5:$B591,"x"),"")</f>
      </c>
      <c r="D591" s="17" t="s">
        <v>619</v>
      </c>
      <c r="E591" s="18">
        <v>39376</v>
      </c>
      <c r="F591" s="18">
        <f t="shared" si="186"/>
        <v>40107</v>
      </c>
      <c r="H591" s="11">
        <f t="shared" si="187"/>
      </c>
      <c r="I591" s="19">
        <f t="shared" si="188"/>
      </c>
      <c r="J591" s="11">
        <f t="shared" si="189"/>
      </c>
      <c r="L591" s="11">
        <f t="shared" si="190"/>
      </c>
      <c r="M591" s="11">
        <f t="shared" si="191"/>
      </c>
      <c r="N591" s="19">
        <f t="shared" si="192"/>
      </c>
      <c r="O591" s="19">
        <f t="shared" si="193"/>
      </c>
      <c r="P591" s="20">
        <f t="shared" si="194"/>
      </c>
      <c r="Q591" s="11">
        <f t="shared" si="203"/>
      </c>
      <c r="R591" s="21">
        <f t="shared" si="195"/>
      </c>
      <c r="S591" s="22">
        <f t="shared" si="196"/>
      </c>
      <c r="T591" s="21">
        <f t="shared" si="197"/>
      </c>
      <c r="U591" s="11">
        <f t="shared" si="198"/>
      </c>
      <c r="V591" s="11">
        <f t="shared" si="199"/>
      </c>
      <c r="W591" s="22">
        <f t="shared" si="200"/>
      </c>
      <c r="X591" s="22">
        <f t="shared" si="201"/>
      </c>
      <c r="Y591" s="21">
        <f t="shared" si="202"/>
      </c>
      <c r="AN591" s="19"/>
      <c r="AO591" s="19"/>
    </row>
    <row r="592" spans="2:41" s="11" customFormat="1" ht="12.75">
      <c r="B592" s="15"/>
      <c r="C592" s="16">
        <f>IF(B592="x",COUNTIF($B$5:$B592,"x"),"")</f>
      </c>
      <c r="D592" s="17" t="s">
        <v>620</v>
      </c>
      <c r="E592" s="18">
        <v>39203</v>
      </c>
      <c r="F592" s="18">
        <f t="shared" si="186"/>
        <v>39934</v>
      </c>
      <c r="H592" s="11">
        <f t="shared" si="187"/>
      </c>
      <c r="I592" s="19">
        <f t="shared" si="188"/>
      </c>
      <c r="J592" s="11">
        <f t="shared" si="189"/>
      </c>
      <c r="L592" s="11">
        <f t="shared" si="190"/>
      </c>
      <c r="M592" s="11">
        <f t="shared" si="191"/>
      </c>
      <c r="N592" s="19">
        <f t="shared" si="192"/>
      </c>
      <c r="O592" s="19">
        <f t="shared" si="193"/>
      </c>
      <c r="P592" s="20">
        <f t="shared" si="194"/>
      </c>
      <c r="Q592" s="11">
        <f t="shared" si="203"/>
      </c>
      <c r="R592" s="21">
        <f t="shared" si="195"/>
      </c>
      <c r="S592" s="22">
        <f t="shared" si="196"/>
      </c>
      <c r="T592" s="21">
        <f t="shared" si="197"/>
      </c>
      <c r="U592" s="11">
        <f t="shared" si="198"/>
      </c>
      <c r="V592" s="11">
        <f t="shared" si="199"/>
      </c>
      <c r="W592" s="22">
        <f t="shared" si="200"/>
      </c>
      <c r="X592" s="22">
        <f t="shared" si="201"/>
      </c>
      <c r="Y592" s="21">
        <f t="shared" si="202"/>
      </c>
      <c r="AN592" s="19"/>
      <c r="AO592" s="19"/>
    </row>
    <row r="593" spans="2:41" s="11" customFormat="1" ht="12.75">
      <c r="B593" s="15"/>
      <c r="C593" s="16">
        <f>IF(B593="x",COUNTIF($B$5:$B593,"x"),"")</f>
      </c>
      <c r="D593" s="17" t="s">
        <v>621</v>
      </c>
      <c r="E593" s="18">
        <v>39190</v>
      </c>
      <c r="F593" s="18">
        <f t="shared" si="186"/>
        <v>39921</v>
      </c>
      <c r="H593" s="11">
        <f t="shared" si="187"/>
      </c>
      <c r="I593" s="19">
        <f t="shared" si="188"/>
      </c>
      <c r="J593" s="11">
        <f t="shared" si="189"/>
      </c>
      <c r="L593" s="11">
        <f t="shared" si="190"/>
      </c>
      <c r="M593" s="11">
        <f t="shared" si="191"/>
      </c>
      <c r="N593" s="19">
        <f t="shared" si="192"/>
      </c>
      <c r="O593" s="19">
        <f t="shared" si="193"/>
      </c>
      <c r="P593" s="20">
        <f t="shared" si="194"/>
      </c>
      <c r="Q593" s="11">
        <f t="shared" si="203"/>
      </c>
      <c r="R593" s="21">
        <f t="shared" si="195"/>
      </c>
      <c r="S593" s="22">
        <f t="shared" si="196"/>
      </c>
      <c r="T593" s="21">
        <f t="shared" si="197"/>
      </c>
      <c r="U593" s="11">
        <f t="shared" si="198"/>
      </c>
      <c r="V593" s="11">
        <f t="shared" si="199"/>
      </c>
      <c r="W593" s="22">
        <f t="shared" si="200"/>
      </c>
      <c r="X593" s="22">
        <f t="shared" si="201"/>
      </c>
      <c r="Y593" s="21">
        <f t="shared" si="202"/>
      </c>
      <c r="AN593" s="19"/>
      <c r="AO593" s="19"/>
    </row>
    <row r="594" spans="2:41" s="11" customFormat="1" ht="12.75">
      <c r="B594" s="15"/>
      <c r="C594" s="16">
        <f>IF(B594="x",COUNTIF($B$5:$B594,"x"),"")</f>
      </c>
      <c r="D594" s="17" t="s">
        <v>622</v>
      </c>
      <c r="E594" s="18">
        <v>39127</v>
      </c>
      <c r="F594" s="18">
        <f t="shared" si="186"/>
        <v>39858</v>
      </c>
      <c r="H594" s="11">
        <f t="shared" si="187"/>
      </c>
      <c r="I594" s="19">
        <f t="shared" si="188"/>
      </c>
      <c r="J594" s="11">
        <f t="shared" si="189"/>
      </c>
      <c r="L594" s="11">
        <f t="shared" si="190"/>
      </c>
      <c r="M594" s="11">
        <f t="shared" si="191"/>
      </c>
      <c r="N594" s="19">
        <f t="shared" si="192"/>
      </c>
      <c r="O594" s="19">
        <f t="shared" si="193"/>
      </c>
      <c r="P594" s="20">
        <f t="shared" si="194"/>
      </c>
      <c r="Q594" s="11">
        <f t="shared" si="203"/>
      </c>
      <c r="R594" s="21">
        <f t="shared" si="195"/>
      </c>
      <c r="S594" s="22">
        <f t="shared" si="196"/>
      </c>
      <c r="T594" s="21">
        <f t="shared" si="197"/>
      </c>
      <c r="U594" s="11">
        <f t="shared" si="198"/>
      </c>
      <c r="V594" s="11">
        <f t="shared" si="199"/>
      </c>
      <c r="W594" s="22">
        <f t="shared" si="200"/>
      </c>
      <c r="X594" s="22">
        <f t="shared" si="201"/>
      </c>
      <c r="Y594" s="21">
        <f t="shared" si="202"/>
      </c>
      <c r="AN594" s="19"/>
      <c r="AO594" s="19"/>
    </row>
    <row r="595" spans="2:41" s="11" customFormat="1" ht="12.75">
      <c r="B595" s="15"/>
      <c r="C595" s="16">
        <f>IF(B595="x",COUNTIF($B$5:$B595,"x"),"")</f>
      </c>
      <c r="D595" s="17" t="s">
        <v>623</v>
      </c>
      <c r="E595" s="18">
        <v>39367</v>
      </c>
      <c r="F595" s="18">
        <f t="shared" si="186"/>
        <v>40098</v>
      </c>
      <c r="H595" s="11">
        <f t="shared" si="187"/>
      </c>
      <c r="I595" s="19">
        <f t="shared" si="188"/>
      </c>
      <c r="J595" s="11">
        <f t="shared" si="189"/>
      </c>
      <c r="L595" s="11">
        <f t="shared" si="190"/>
      </c>
      <c r="M595" s="11">
        <f t="shared" si="191"/>
      </c>
      <c r="N595" s="19">
        <f t="shared" si="192"/>
      </c>
      <c r="O595" s="19">
        <f t="shared" si="193"/>
      </c>
      <c r="P595" s="20">
        <f t="shared" si="194"/>
      </c>
      <c r="Q595" s="11">
        <f t="shared" si="203"/>
      </c>
      <c r="R595" s="21">
        <f t="shared" si="195"/>
      </c>
      <c r="S595" s="22">
        <f t="shared" si="196"/>
      </c>
      <c r="T595" s="21">
        <f t="shared" si="197"/>
      </c>
      <c r="U595" s="11">
        <f t="shared" si="198"/>
      </c>
      <c r="V595" s="11">
        <f t="shared" si="199"/>
      </c>
      <c r="W595" s="22">
        <f t="shared" si="200"/>
      </c>
      <c r="X595" s="22">
        <f t="shared" si="201"/>
      </c>
      <c r="Y595" s="21">
        <f t="shared" si="202"/>
      </c>
      <c r="AN595" s="19"/>
      <c r="AO595" s="19"/>
    </row>
    <row r="596" spans="2:41" s="11" customFormat="1" ht="12.75">
      <c r="B596" s="15"/>
      <c r="C596" s="16">
        <f>IF(B596="x",COUNTIF($B$5:$B596,"x"),"")</f>
      </c>
      <c r="D596" s="17" t="s">
        <v>624</v>
      </c>
      <c r="E596" s="18">
        <v>39311</v>
      </c>
      <c r="F596" s="18">
        <f t="shared" si="186"/>
        <v>40042</v>
      </c>
      <c r="H596" s="11">
        <f t="shared" si="187"/>
      </c>
      <c r="I596" s="19">
        <f t="shared" si="188"/>
      </c>
      <c r="J596" s="11">
        <f t="shared" si="189"/>
      </c>
      <c r="L596" s="11">
        <f t="shared" si="190"/>
      </c>
      <c r="M596" s="11">
        <f t="shared" si="191"/>
      </c>
      <c r="N596" s="19">
        <f t="shared" si="192"/>
      </c>
      <c r="O596" s="19">
        <f t="shared" si="193"/>
      </c>
      <c r="P596" s="20">
        <f t="shared" si="194"/>
      </c>
      <c r="Q596" s="11">
        <f t="shared" si="203"/>
      </c>
      <c r="R596" s="21">
        <f t="shared" si="195"/>
      </c>
      <c r="S596" s="22">
        <f t="shared" si="196"/>
      </c>
      <c r="T596" s="21">
        <f t="shared" si="197"/>
      </c>
      <c r="U596" s="11">
        <f t="shared" si="198"/>
      </c>
      <c r="V596" s="11">
        <f t="shared" si="199"/>
      </c>
      <c r="W596" s="22">
        <f t="shared" si="200"/>
      </c>
      <c r="X596" s="22">
        <f t="shared" si="201"/>
      </c>
      <c r="Y596" s="21">
        <f t="shared" si="202"/>
      </c>
      <c r="AN596" s="19"/>
      <c r="AO596" s="19"/>
    </row>
    <row r="597" spans="2:41" s="11" customFormat="1" ht="12.75">
      <c r="B597" s="15"/>
      <c r="C597" s="16">
        <f>IF(B597="x",COUNTIF($B$5:$B597,"x"),"")</f>
      </c>
      <c r="D597" s="17" t="s">
        <v>625</v>
      </c>
      <c r="E597" s="18">
        <v>39226</v>
      </c>
      <c r="F597" s="18">
        <f t="shared" si="186"/>
        <v>39957</v>
      </c>
      <c r="H597" s="11">
        <f t="shared" si="187"/>
      </c>
      <c r="I597" s="19">
        <f t="shared" si="188"/>
      </c>
      <c r="J597" s="11">
        <f t="shared" si="189"/>
      </c>
      <c r="L597" s="11">
        <f t="shared" si="190"/>
      </c>
      <c r="M597" s="11">
        <f t="shared" si="191"/>
      </c>
      <c r="N597" s="19">
        <f t="shared" si="192"/>
      </c>
      <c r="O597" s="19">
        <f t="shared" si="193"/>
      </c>
      <c r="P597" s="20">
        <f t="shared" si="194"/>
      </c>
      <c r="Q597" s="11">
        <f t="shared" si="203"/>
      </c>
      <c r="R597" s="21">
        <f t="shared" si="195"/>
      </c>
      <c r="S597" s="22">
        <f t="shared" si="196"/>
      </c>
      <c r="T597" s="21">
        <f t="shared" si="197"/>
      </c>
      <c r="U597" s="11">
        <f t="shared" si="198"/>
      </c>
      <c r="V597" s="11">
        <f t="shared" si="199"/>
      </c>
      <c r="W597" s="22">
        <f t="shared" si="200"/>
      </c>
      <c r="X597" s="22">
        <f t="shared" si="201"/>
      </c>
      <c r="Y597" s="21">
        <f t="shared" si="202"/>
      </c>
      <c r="AN597" s="19"/>
      <c r="AO597" s="19"/>
    </row>
    <row r="598" spans="2:41" s="11" customFormat="1" ht="12.75">
      <c r="B598" s="15"/>
      <c r="C598" s="16">
        <f>IF(B598="x",COUNTIF($B$5:$B598,"x"),"")</f>
      </c>
      <c r="D598" s="17" t="s">
        <v>626</v>
      </c>
      <c r="E598" s="18">
        <v>39196</v>
      </c>
      <c r="F598" s="18">
        <f t="shared" si="186"/>
        <v>39927</v>
      </c>
      <c r="H598" s="11">
        <f t="shared" si="187"/>
      </c>
      <c r="I598" s="19">
        <f t="shared" si="188"/>
      </c>
      <c r="J598" s="11">
        <f t="shared" si="189"/>
      </c>
      <c r="L598" s="11">
        <f t="shared" si="190"/>
      </c>
      <c r="M598" s="11">
        <f t="shared" si="191"/>
      </c>
      <c r="N598" s="19">
        <f t="shared" si="192"/>
      </c>
      <c r="O598" s="19">
        <f t="shared" si="193"/>
      </c>
      <c r="P598" s="20">
        <f t="shared" si="194"/>
      </c>
      <c r="Q598" s="11">
        <f t="shared" si="203"/>
      </c>
      <c r="R598" s="21">
        <f t="shared" si="195"/>
      </c>
      <c r="S598" s="22">
        <f t="shared" si="196"/>
      </c>
      <c r="T598" s="21">
        <f t="shared" si="197"/>
      </c>
      <c r="U598" s="11">
        <f t="shared" si="198"/>
      </c>
      <c r="V598" s="11">
        <f t="shared" si="199"/>
      </c>
      <c r="W598" s="22">
        <f t="shared" si="200"/>
      </c>
      <c r="X598" s="22">
        <f t="shared" si="201"/>
      </c>
      <c r="Y598" s="21">
        <f t="shared" si="202"/>
      </c>
      <c r="AN598" s="19"/>
      <c r="AO598" s="19"/>
    </row>
    <row r="599" spans="2:41" s="11" customFormat="1" ht="12.75">
      <c r="B599" s="15"/>
      <c r="C599" s="16">
        <f>IF(B599="x",COUNTIF($B$5:$B599,"x"),"")</f>
      </c>
      <c r="D599" s="17" t="s">
        <v>627</v>
      </c>
      <c r="E599" s="18">
        <v>39394</v>
      </c>
      <c r="F599" s="18">
        <f t="shared" si="186"/>
        <v>40125</v>
      </c>
      <c r="H599" s="11">
        <f t="shared" si="187"/>
      </c>
      <c r="I599" s="19">
        <f t="shared" si="188"/>
      </c>
      <c r="J599" s="11">
        <f t="shared" si="189"/>
      </c>
      <c r="L599" s="11">
        <f t="shared" si="190"/>
      </c>
      <c r="M599" s="11">
        <f t="shared" si="191"/>
      </c>
      <c r="N599" s="19">
        <f t="shared" si="192"/>
      </c>
      <c r="O599" s="19">
        <f t="shared" si="193"/>
      </c>
      <c r="P599" s="20">
        <f t="shared" si="194"/>
      </c>
      <c r="Q599" s="11">
        <f t="shared" si="203"/>
      </c>
      <c r="R599" s="21">
        <f t="shared" si="195"/>
      </c>
      <c r="S599" s="22">
        <f t="shared" si="196"/>
      </c>
      <c r="T599" s="21">
        <f t="shared" si="197"/>
      </c>
      <c r="U599" s="11">
        <f t="shared" si="198"/>
      </c>
      <c r="V599" s="11">
        <f t="shared" si="199"/>
      </c>
      <c r="W599" s="22">
        <f t="shared" si="200"/>
      </c>
      <c r="X599" s="22">
        <f t="shared" si="201"/>
      </c>
      <c r="Y599" s="21">
        <f t="shared" si="202"/>
      </c>
      <c r="AN599" s="19"/>
      <c r="AO599" s="19"/>
    </row>
    <row r="600" spans="2:41" s="11" customFormat="1" ht="12.75">
      <c r="B600" s="15"/>
      <c r="C600" s="16">
        <f>IF(B600="x",COUNTIF($B$5:$B600,"x"),"")</f>
      </c>
      <c r="D600" s="17" t="s">
        <v>628</v>
      </c>
      <c r="E600" s="18">
        <v>39232</v>
      </c>
      <c r="F600" s="18">
        <f t="shared" si="186"/>
        <v>39963</v>
      </c>
      <c r="H600" s="11">
        <f t="shared" si="187"/>
      </c>
      <c r="I600" s="19">
        <f t="shared" si="188"/>
      </c>
      <c r="J600" s="11">
        <f t="shared" si="189"/>
      </c>
      <c r="L600" s="11">
        <f t="shared" si="190"/>
      </c>
      <c r="M600" s="11">
        <f t="shared" si="191"/>
      </c>
      <c r="N600" s="19">
        <f t="shared" si="192"/>
      </c>
      <c r="O600" s="19">
        <f t="shared" si="193"/>
      </c>
      <c r="P600" s="20">
        <f t="shared" si="194"/>
      </c>
      <c r="Q600" s="11">
        <f t="shared" si="203"/>
      </c>
      <c r="R600" s="21">
        <f t="shared" si="195"/>
      </c>
      <c r="S600" s="22">
        <f t="shared" si="196"/>
      </c>
      <c r="T600" s="21">
        <f t="shared" si="197"/>
      </c>
      <c r="U600" s="11">
        <f t="shared" si="198"/>
      </c>
      <c r="V600" s="11">
        <f t="shared" si="199"/>
      </c>
      <c r="W600" s="22">
        <f t="shared" si="200"/>
      </c>
      <c r="X600" s="22">
        <f t="shared" si="201"/>
      </c>
      <c r="Y600" s="21">
        <f t="shared" si="202"/>
      </c>
      <c r="AN600" s="19"/>
      <c r="AO600" s="19"/>
    </row>
    <row r="601" spans="2:41" s="11" customFormat="1" ht="12.75">
      <c r="B601" s="15"/>
      <c r="C601" s="16">
        <f>IF(B601="x",COUNTIF($B$5:$B601,"x"),"")</f>
      </c>
      <c r="D601" s="17" t="s">
        <v>629</v>
      </c>
      <c r="E601" s="18">
        <v>39311</v>
      </c>
      <c r="F601" s="18">
        <f t="shared" si="186"/>
        <v>40042</v>
      </c>
      <c r="H601" s="11">
        <f t="shared" si="187"/>
      </c>
      <c r="I601" s="19">
        <f t="shared" si="188"/>
      </c>
      <c r="J601" s="11">
        <f t="shared" si="189"/>
      </c>
      <c r="L601" s="11">
        <f t="shared" si="190"/>
      </c>
      <c r="M601" s="11">
        <f t="shared" si="191"/>
      </c>
      <c r="N601" s="19">
        <f t="shared" si="192"/>
      </c>
      <c r="O601" s="19">
        <f t="shared" si="193"/>
      </c>
      <c r="P601" s="20">
        <f t="shared" si="194"/>
      </c>
      <c r="Q601" s="11">
        <f t="shared" si="203"/>
      </c>
      <c r="R601" s="21">
        <f t="shared" si="195"/>
      </c>
      <c r="S601" s="22">
        <f t="shared" si="196"/>
      </c>
      <c r="T601" s="21">
        <f t="shared" si="197"/>
      </c>
      <c r="U601" s="11">
        <f t="shared" si="198"/>
      </c>
      <c r="V601" s="11">
        <f t="shared" si="199"/>
      </c>
      <c r="W601" s="22">
        <f t="shared" si="200"/>
      </c>
      <c r="X601" s="22">
        <f t="shared" si="201"/>
      </c>
      <c r="Y601" s="21">
        <f t="shared" si="202"/>
      </c>
      <c r="AN601" s="19"/>
      <c r="AO601" s="19"/>
    </row>
    <row r="602" spans="2:41" s="11" customFormat="1" ht="12.75">
      <c r="B602" s="15"/>
      <c r="C602" s="16">
        <f>IF(B602="x",COUNTIF($B$5:$B602,"x"),"")</f>
      </c>
      <c r="D602" s="17" t="s">
        <v>630</v>
      </c>
      <c r="E602" s="18">
        <v>39232</v>
      </c>
      <c r="F602" s="18">
        <f t="shared" si="186"/>
        <v>39963</v>
      </c>
      <c r="H602" s="11">
        <f t="shared" si="187"/>
      </c>
      <c r="I602" s="19">
        <f t="shared" si="188"/>
      </c>
      <c r="J602" s="11">
        <f t="shared" si="189"/>
      </c>
      <c r="L602" s="11">
        <f t="shared" si="190"/>
      </c>
      <c r="M602" s="11">
        <f t="shared" si="191"/>
      </c>
      <c r="N602" s="19">
        <f t="shared" si="192"/>
      </c>
      <c r="O602" s="19">
        <f t="shared" si="193"/>
      </c>
      <c r="P602" s="20">
        <f t="shared" si="194"/>
      </c>
      <c r="Q602" s="11">
        <f t="shared" si="203"/>
      </c>
      <c r="R602" s="21">
        <f t="shared" si="195"/>
      </c>
      <c r="S602" s="22">
        <f t="shared" si="196"/>
      </c>
      <c r="T602" s="21">
        <f t="shared" si="197"/>
      </c>
      <c r="U602" s="11">
        <f t="shared" si="198"/>
      </c>
      <c r="V602" s="11">
        <f t="shared" si="199"/>
      </c>
      <c r="W602" s="22">
        <f t="shared" si="200"/>
      </c>
      <c r="X602" s="22">
        <f t="shared" si="201"/>
      </c>
      <c r="Y602" s="21">
        <f t="shared" si="202"/>
      </c>
      <c r="AN602" s="19"/>
      <c r="AO602" s="19"/>
    </row>
    <row r="603" spans="2:41" s="11" customFormat="1" ht="12.75">
      <c r="B603" s="15"/>
      <c r="C603" s="16">
        <f>IF(B603="x",COUNTIF($B$5:$B603,"x"),"")</f>
      </c>
      <c r="D603" s="17" t="s">
        <v>631</v>
      </c>
      <c r="E603" s="18">
        <v>39402</v>
      </c>
      <c r="F603" s="18">
        <f t="shared" si="186"/>
        <v>40133</v>
      </c>
      <c r="H603" s="11">
        <f t="shared" si="187"/>
      </c>
      <c r="I603" s="19">
        <f t="shared" si="188"/>
      </c>
      <c r="J603" s="11">
        <f t="shared" si="189"/>
      </c>
      <c r="L603" s="11">
        <f t="shared" si="190"/>
      </c>
      <c r="M603" s="11">
        <f t="shared" si="191"/>
      </c>
      <c r="N603" s="19">
        <f t="shared" si="192"/>
      </c>
      <c r="O603" s="19">
        <f t="shared" si="193"/>
      </c>
      <c r="P603" s="20">
        <f t="shared" si="194"/>
      </c>
      <c r="Q603" s="11">
        <f t="shared" si="203"/>
      </c>
      <c r="R603" s="21">
        <f t="shared" si="195"/>
      </c>
      <c r="S603" s="22">
        <f t="shared" si="196"/>
      </c>
      <c r="T603" s="21">
        <f t="shared" si="197"/>
      </c>
      <c r="U603" s="11">
        <f t="shared" si="198"/>
      </c>
      <c r="V603" s="11">
        <f t="shared" si="199"/>
      </c>
      <c r="W603" s="22">
        <f t="shared" si="200"/>
      </c>
      <c r="X603" s="22">
        <f t="shared" si="201"/>
      </c>
      <c r="Y603" s="21">
        <f t="shared" si="202"/>
      </c>
      <c r="AN603" s="19"/>
      <c r="AO603" s="19"/>
    </row>
    <row r="604" spans="2:41" s="11" customFormat="1" ht="12.75">
      <c r="B604" s="15"/>
      <c r="C604" s="16">
        <f>IF(B604="x",COUNTIF($B$5:$B604,"x"),"")</f>
      </c>
      <c r="D604" s="17" t="s">
        <v>632</v>
      </c>
      <c r="E604" s="18">
        <v>39325</v>
      </c>
      <c r="F604" s="18">
        <f t="shared" si="186"/>
        <v>40056</v>
      </c>
      <c r="H604" s="11">
        <f t="shared" si="187"/>
      </c>
      <c r="I604" s="19">
        <f t="shared" si="188"/>
      </c>
      <c r="J604" s="11">
        <f t="shared" si="189"/>
      </c>
      <c r="L604" s="11">
        <f t="shared" si="190"/>
      </c>
      <c r="M604" s="11">
        <f t="shared" si="191"/>
      </c>
      <c r="N604" s="19">
        <f t="shared" si="192"/>
      </c>
      <c r="O604" s="19">
        <f t="shared" si="193"/>
      </c>
      <c r="P604" s="20">
        <f t="shared" si="194"/>
      </c>
      <c r="Q604" s="11">
        <f t="shared" si="203"/>
      </c>
      <c r="R604" s="21">
        <f t="shared" si="195"/>
      </c>
      <c r="S604" s="22">
        <f t="shared" si="196"/>
      </c>
      <c r="T604" s="21">
        <f t="shared" si="197"/>
      </c>
      <c r="U604" s="11">
        <f t="shared" si="198"/>
      </c>
      <c r="V604" s="11">
        <f t="shared" si="199"/>
      </c>
      <c r="W604" s="22">
        <f t="shared" si="200"/>
      </c>
      <c r="X604" s="22">
        <f t="shared" si="201"/>
      </c>
      <c r="Y604" s="21">
        <f t="shared" si="202"/>
      </c>
      <c r="AN604" s="19"/>
      <c r="AO604" s="19"/>
    </row>
    <row r="605" spans="2:41" s="11" customFormat="1" ht="12.75">
      <c r="B605" s="15"/>
      <c r="C605" s="16">
        <f>IF(B605="x",COUNTIF($B$5:$B605,"x"),"")</f>
      </c>
      <c r="D605" s="17" t="s">
        <v>633</v>
      </c>
      <c r="E605" s="18">
        <v>39104</v>
      </c>
      <c r="F605" s="18">
        <f t="shared" si="186"/>
        <v>39835</v>
      </c>
      <c r="H605" s="11">
        <f t="shared" si="187"/>
      </c>
      <c r="I605" s="19">
        <f t="shared" si="188"/>
      </c>
      <c r="J605" s="11">
        <f t="shared" si="189"/>
      </c>
      <c r="L605" s="11">
        <f t="shared" si="190"/>
      </c>
      <c r="M605" s="11">
        <f t="shared" si="191"/>
      </c>
      <c r="N605" s="19">
        <f t="shared" si="192"/>
      </c>
      <c r="O605" s="19">
        <f t="shared" si="193"/>
      </c>
      <c r="P605" s="20">
        <f t="shared" si="194"/>
      </c>
      <c r="Q605" s="11">
        <f t="shared" si="203"/>
      </c>
      <c r="R605" s="21">
        <f t="shared" si="195"/>
      </c>
      <c r="S605" s="22">
        <f t="shared" si="196"/>
      </c>
      <c r="T605" s="21">
        <f t="shared" si="197"/>
      </c>
      <c r="U605" s="11">
        <f t="shared" si="198"/>
      </c>
      <c r="V605" s="11">
        <f t="shared" si="199"/>
      </c>
      <c r="W605" s="22">
        <f t="shared" si="200"/>
      </c>
      <c r="X605" s="22">
        <f t="shared" si="201"/>
      </c>
      <c r="Y605" s="21">
        <f t="shared" si="202"/>
      </c>
      <c r="AN605" s="19"/>
      <c r="AO605" s="19"/>
    </row>
    <row r="606" spans="2:41" s="11" customFormat="1" ht="12.75">
      <c r="B606" s="15"/>
      <c r="C606" s="16">
        <f>IF(B606="x",COUNTIF($B$5:$B606,"x"),"")</f>
      </c>
      <c r="D606" s="17" t="s">
        <v>634</v>
      </c>
      <c r="E606" s="18">
        <v>39153</v>
      </c>
      <c r="F606" s="18">
        <f t="shared" si="186"/>
        <v>39884</v>
      </c>
      <c r="H606" s="11">
        <f t="shared" si="187"/>
      </c>
      <c r="I606" s="19">
        <f t="shared" si="188"/>
      </c>
      <c r="J606" s="11">
        <f t="shared" si="189"/>
      </c>
      <c r="L606" s="11">
        <f t="shared" si="190"/>
      </c>
      <c r="M606" s="11">
        <f t="shared" si="191"/>
      </c>
      <c r="N606" s="19">
        <f t="shared" si="192"/>
      </c>
      <c r="O606" s="19">
        <f t="shared" si="193"/>
      </c>
      <c r="P606" s="20">
        <f t="shared" si="194"/>
      </c>
      <c r="Q606" s="11">
        <f t="shared" si="203"/>
      </c>
      <c r="R606" s="21">
        <f t="shared" si="195"/>
      </c>
      <c r="S606" s="22">
        <f t="shared" si="196"/>
      </c>
      <c r="T606" s="21">
        <f t="shared" si="197"/>
      </c>
      <c r="U606" s="11">
        <f t="shared" si="198"/>
      </c>
      <c r="V606" s="11">
        <f t="shared" si="199"/>
      </c>
      <c r="W606" s="22">
        <f t="shared" si="200"/>
      </c>
      <c r="X606" s="22">
        <f t="shared" si="201"/>
      </c>
      <c r="Y606" s="21">
        <f t="shared" si="202"/>
      </c>
      <c r="AN606" s="19"/>
      <c r="AO606" s="19"/>
    </row>
    <row r="607" spans="2:41" s="11" customFormat="1" ht="12.75">
      <c r="B607" s="15"/>
      <c r="C607" s="16">
        <f>IF(B607="x",COUNTIF($B$5:$B607,"x"),"")</f>
      </c>
      <c r="D607" s="17" t="s">
        <v>635</v>
      </c>
      <c r="E607" s="18">
        <v>39178</v>
      </c>
      <c r="F607" s="18">
        <f t="shared" si="186"/>
        <v>39909</v>
      </c>
      <c r="H607" s="11">
        <f t="shared" si="187"/>
      </c>
      <c r="I607" s="19">
        <f t="shared" si="188"/>
      </c>
      <c r="J607" s="11">
        <f t="shared" si="189"/>
      </c>
      <c r="L607" s="11">
        <f t="shared" si="190"/>
      </c>
      <c r="M607" s="11">
        <f t="shared" si="191"/>
      </c>
      <c r="N607" s="19">
        <f t="shared" si="192"/>
      </c>
      <c r="O607" s="19">
        <f t="shared" si="193"/>
      </c>
      <c r="P607" s="20">
        <f t="shared" si="194"/>
      </c>
      <c r="Q607" s="11">
        <f t="shared" si="203"/>
      </c>
      <c r="R607" s="21">
        <f t="shared" si="195"/>
      </c>
      <c r="S607" s="22">
        <f t="shared" si="196"/>
      </c>
      <c r="T607" s="21">
        <f t="shared" si="197"/>
      </c>
      <c r="U607" s="11">
        <f t="shared" si="198"/>
      </c>
      <c r="V607" s="11">
        <f t="shared" si="199"/>
      </c>
      <c r="W607" s="22">
        <f t="shared" si="200"/>
      </c>
      <c r="X607" s="22">
        <f t="shared" si="201"/>
      </c>
      <c r="Y607" s="21">
        <f t="shared" si="202"/>
      </c>
      <c r="AN607" s="19"/>
      <c r="AO607" s="19"/>
    </row>
    <row r="608" spans="2:41" s="11" customFormat="1" ht="12.75">
      <c r="B608" s="15"/>
      <c r="C608" s="16">
        <f>IF(B608="x",COUNTIF($B$5:$B608,"x"),"")</f>
      </c>
      <c r="D608" s="17" t="s">
        <v>636</v>
      </c>
      <c r="E608" s="18">
        <v>39228</v>
      </c>
      <c r="F608" s="18">
        <f t="shared" si="186"/>
        <v>39959</v>
      </c>
      <c r="H608" s="11">
        <f t="shared" si="187"/>
      </c>
      <c r="I608" s="19">
        <f t="shared" si="188"/>
      </c>
      <c r="J608" s="11">
        <f t="shared" si="189"/>
      </c>
      <c r="L608" s="11">
        <f t="shared" si="190"/>
      </c>
      <c r="M608" s="11">
        <f t="shared" si="191"/>
      </c>
      <c r="N608" s="19">
        <f t="shared" si="192"/>
      </c>
      <c r="O608" s="19">
        <f t="shared" si="193"/>
      </c>
      <c r="P608" s="20">
        <f t="shared" si="194"/>
      </c>
      <c r="Q608" s="11">
        <f t="shared" si="203"/>
      </c>
      <c r="R608" s="21">
        <f t="shared" si="195"/>
      </c>
      <c r="S608" s="22">
        <f t="shared" si="196"/>
      </c>
      <c r="T608" s="21">
        <f t="shared" si="197"/>
      </c>
      <c r="U608" s="11">
        <f t="shared" si="198"/>
      </c>
      <c r="V608" s="11">
        <f t="shared" si="199"/>
      </c>
      <c r="W608" s="22">
        <f t="shared" si="200"/>
      </c>
      <c r="X608" s="22">
        <f t="shared" si="201"/>
      </c>
      <c r="Y608" s="21">
        <f t="shared" si="202"/>
      </c>
      <c r="AN608" s="19"/>
      <c r="AO608" s="19"/>
    </row>
    <row r="609" spans="2:41" s="11" customFormat="1" ht="12.75">
      <c r="B609" s="15"/>
      <c r="C609" s="16">
        <f>IF(B609="x",COUNTIF($B$5:$B609,"x"),"")</f>
      </c>
      <c r="D609" s="17" t="s">
        <v>637</v>
      </c>
      <c r="E609" s="18">
        <v>39228</v>
      </c>
      <c r="F609" s="18">
        <f t="shared" si="186"/>
        <v>39959</v>
      </c>
      <c r="H609" s="11">
        <f t="shared" si="187"/>
      </c>
      <c r="I609" s="19">
        <f t="shared" si="188"/>
      </c>
      <c r="J609" s="11">
        <f t="shared" si="189"/>
      </c>
      <c r="L609" s="11">
        <f t="shared" si="190"/>
      </c>
      <c r="M609" s="11">
        <f t="shared" si="191"/>
      </c>
      <c r="N609" s="19">
        <f t="shared" si="192"/>
      </c>
      <c r="O609" s="19">
        <f t="shared" si="193"/>
      </c>
      <c r="P609" s="20">
        <f t="shared" si="194"/>
      </c>
      <c r="Q609" s="11">
        <f t="shared" si="203"/>
      </c>
      <c r="R609" s="21">
        <f t="shared" si="195"/>
      </c>
      <c r="S609" s="22">
        <f t="shared" si="196"/>
      </c>
      <c r="T609" s="21">
        <f t="shared" si="197"/>
      </c>
      <c r="U609" s="11">
        <f t="shared" si="198"/>
      </c>
      <c r="V609" s="11">
        <f t="shared" si="199"/>
      </c>
      <c r="W609" s="22">
        <f t="shared" si="200"/>
      </c>
      <c r="X609" s="22">
        <f t="shared" si="201"/>
      </c>
      <c r="Y609" s="21">
        <f t="shared" si="202"/>
      </c>
      <c r="AN609" s="19"/>
      <c r="AO609" s="19"/>
    </row>
    <row r="610" spans="2:41" s="11" customFormat="1" ht="12.75">
      <c r="B610" s="15"/>
      <c r="C610" s="16">
        <f>IF(B610="x",COUNTIF($B$5:$B610,"x"),"")</f>
      </c>
      <c r="D610" s="17" t="s">
        <v>638</v>
      </c>
      <c r="E610" s="18">
        <v>39104</v>
      </c>
      <c r="F610" s="18">
        <f t="shared" si="186"/>
        <v>39835</v>
      </c>
      <c r="H610" s="11">
        <f t="shared" si="187"/>
      </c>
      <c r="I610" s="19">
        <f t="shared" si="188"/>
      </c>
      <c r="J610" s="11">
        <f t="shared" si="189"/>
      </c>
      <c r="L610" s="11">
        <f t="shared" si="190"/>
      </c>
      <c r="M610" s="11">
        <f t="shared" si="191"/>
      </c>
      <c r="N610" s="19">
        <f t="shared" si="192"/>
      </c>
      <c r="O610" s="19">
        <f t="shared" si="193"/>
      </c>
      <c r="P610" s="20">
        <f t="shared" si="194"/>
      </c>
      <c r="Q610" s="11">
        <f t="shared" si="203"/>
      </c>
      <c r="R610" s="21">
        <f t="shared" si="195"/>
      </c>
      <c r="S610" s="22">
        <f t="shared" si="196"/>
      </c>
      <c r="T610" s="21">
        <f t="shared" si="197"/>
      </c>
      <c r="U610" s="11">
        <f t="shared" si="198"/>
      </c>
      <c r="V610" s="11">
        <f t="shared" si="199"/>
      </c>
      <c r="W610" s="22">
        <f t="shared" si="200"/>
      </c>
      <c r="X610" s="22">
        <f t="shared" si="201"/>
      </c>
      <c r="Y610" s="21">
        <f t="shared" si="202"/>
      </c>
      <c r="AN610" s="19"/>
      <c r="AO610" s="19"/>
    </row>
    <row r="611" spans="2:41" s="11" customFormat="1" ht="12.75">
      <c r="B611" s="15"/>
      <c r="C611" s="16">
        <f>IF(B611="x",COUNTIF($B$5:$B611,"x"),"")</f>
      </c>
      <c r="D611" s="17" t="s">
        <v>639</v>
      </c>
      <c r="E611" s="18">
        <v>39384</v>
      </c>
      <c r="F611" s="18">
        <f t="shared" si="186"/>
        <v>40115</v>
      </c>
      <c r="H611" s="11">
        <f t="shared" si="187"/>
      </c>
      <c r="I611" s="19">
        <f t="shared" si="188"/>
      </c>
      <c r="J611" s="11">
        <f t="shared" si="189"/>
      </c>
      <c r="L611" s="11">
        <f t="shared" si="190"/>
      </c>
      <c r="M611" s="11">
        <f t="shared" si="191"/>
      </c>
      <c r="N611" s="19">
        <f t="shared" si="192"/>
      </c>
      <c r="O611" s="19">
        <f t="shared" si="193"/>
      </c>
      <c r="P611" s="20">
        <f t="shared" si="194"/>
      </c>
      <c r="Q611" s="11">
        <f t="shared" si="203"/>
      </c>
      <c r="R611" s="21">
        <f t="shared" si="195"/>
      </c>
      <c r="S611" s="22">
        <f t="shared" si="196"/>
      </c>
      <c r="T611" s="21">
        <f t="shared" si="197"/>
      </c>
      <c r="U611" s="11">
        <f t="shared" si="198"/>
      </c>
      <c r="V611" s="11">
        <f t="shared" si="199"/>
      </c>
      <c r="W611" s="22">
        <f t="shared" si="200"/>
      </c>
      <c r="X611" s="22">
        <f t="shared" si="201"/>
      </c>
      <c r="Y611" s="21">
        <f t="shared" si="202"/>
      </c>
      <c r="AN611" s="19"/>
      <c r="AO611" s="19"/>
    </row>
    <row r="612" spans="2:41" s="11" customFormat="1" ht="12.75">
      <c r="B612" s="15"/>
      <c r="C612" s="16">
        <f>IF(B612="x",COUNTIF($B$5:$B612,"x"),"")</f>
      </c>
      <c r="D612" s="17" t="s">
        <v>640</v>
      </c>
      <c r="E612" s="18">
        <v>39424</v>
      </c>
      <c r="F612" s="18">
        <f t="shared" si="186"/>
        <v>40155</v>
      </c>
      <c r="H612" s="11">
        <f t="shared" si="187"/>
      </c>
      <c r="I612" s="19">
        <f t="shared" si="188"/>
      </c>
      <c r="J612" s="11">
        <f t="shared" si="189"/>
      </c>
      <c r="L612" s="11">
        <f t="shared" si="190"/>
      </c>
      <c r="M612" s="11">
        <f t="shared" si="191"/>
      </c>
      <c r="N612" s="19">
        <f t="shared" si="192"/>
      </c>
      <c r="O612" s="19">
        <f t="shared" si="193"/>
      </c>
      <c r="P612" s="20">
        <f t="shared" si="194"/>
      </c>
      <c r="Q612" s="11">
        <f t="shared" si="203"/>
      </c>
      <c r="R612" s="21">
        <f t="shared" si="195"/>
      </c>
      <c r="S612" s="22">
        <f t="shared" si="196"/>
      </c>
      <c r="T612" s="21">
        <f t="shared" si="197"/>
      </c>
      <c r="U612" s="11">
        <f t="shared" si="198"/>
      </c>
      <c r="V612" s="11">
        <f t="shared" si="199"/>
      </c>
      <c r="W612" s="22">
        <f t="shared" si="200"/>
      </c>
      <c r="X612" s="22">
        <f t="shared" si="201"/>
      </c>
      <c r="Y612" s="21">
        <f t="shared" si="202"/>
      </c>
      <c r="AN612" s="19"/>
      <c r="AO612" s="19"/>
    </row>
    <row r="613" spans="2:41" s="11" customFormat="1" ht="12.75">
      <c r="B613" s="15"/>
      <c r="C613" s="16">
        <f>IF(B613="x",COUNTIF($B$5:$B613,"x"),"")</f>
      </c>
      <c r="D613" s="17" t="s">
        <v>641</v>
      </c>
      <c r="E613" s="18">
        <v>39402</v>
      </c>
      <c r="F613" s="18">
        <f t="shared" si="186"/>
        <v>40133</v>
      </c>
      <c r="H613" s="11">
        <f t="shared" si="187"/>
      </c>
      <c r="I613" s="19">
        <f t="shared" si="188"/>
      </c>
      <c r="J613" s="11">
        <f t="shared" si="189"/>
      </c>
      <c r="L613" s="11">
        <f t="shared" si="190"/>
      </c>
      <c r="M613" s="11">
        <f t="shared" si="191"/>
      </c>
      <c r="N613" s="19">
        <f t="shared" si="192"/>
      </c>
      <c r="O613" s="19">
        <f t="shared" si="193"/>
      </c>
      <c r="P613" s="20">
        <f t="shared" si="194"/>
      </c>
      <c r="Q613" s="11">
        <f t="shared" si="203"/>
      </c>
      <c r="R613" s="21">
        <f t="shared" si="195"/>
      </c>
      <c r="S613" s="22">
        <f t="shared" si="196"/>
      </c>
      <c r="T613" s="21">
        <f t="shared" si="197"/>
      </c>
      <c r="U613" s="11">
        <f t="shared" si="198"/>
      </c>
      <c r="V613" s="11">
        <f t="shared" si="199"/>
      </c>
      <c r="W613" s="22">
        <f t="shared" si="200"/>
      </c>
      <c r="X613" s="22">
        <f t="shared" si="201"/>
      </c>
      <c r="Y613" s="21">
        <f t="shared" si="202"/>
      </c>
      <c r="AN613" s="19"/>
      <c r="AO613" s="19"/>
    </row>
    <row r="614" spans="2:41" s="11" customFormat="1" ht="12.75">
      <c r="B614" s="15"/>
      <c r="C614" s="16">
        <f>IF(B614="x",COUNTIF($B$5:$B614,"x"),"")</f>
      </c>
      <c r="D614" s="17" t="s">
        <v>642</v>
      </c>
      <c r="E614" s="18">
        <v>39133</v>
      </c>
      <c r="F614" s="18">
        <f t="shared" si="186"/>
        <v>39864</v>
      </c>
      <c r="H614" s="11">
        <f t="shared" si="187"/>
      </c>
      <c r="I614" s="19">
        <f t="shared" si="188"/>
      </c>
      <c r="J614" s="11">
        <f t="shared" si="189"/>
      </c>
      <c r="L614" s="11">
        <f t="shared" si="190"/>
      </c>
      <c r="M614" s="11">
        <f t="shared" si="191"/>
      </c>
      <c r="N614" s="19">
        <f t="shared" si="192"/>
      </c>
      <c r="O614" s="19">
        <f t="shared" si="193"/>
      </c>
      <c r="P614" s="20">
        <f t="shared" si="194"/>
      </c>
      <c r="Q614" s="11">
        <f t="shared" si="203"/>
      </c>
      <c r="R614" s="21">
        <f t="shared" si="195"/>
      </c>
      <c r="S614" s="22">
        <f t="shared" si="196"/>
      </c>
      <c r="T614" s="21">
        <f t="shared" si="197"/>
      </c>
      <c r="U614" s="11">
        <f t="shared" si="198"/>
      </c>
      <c r="V614" s="11">
        <f t="shared" si="199"/>
      </c>
      <c r="W614" s="22">
        <f t="shared" si="200"/>
      </c>
      <c r="X614" s="22">
        <f t="shared" si="201"/>
      </c>
      <c r="Y614" s="21">
        <f t="shared" si="202"/>
      </c>
      <c r="AN614" s="19"/>
      <c r="AO614" s="19"/>
    </row>
    <row r="615" spans="2:41" s="11" customFormat="1" ht="12.75">
      <c r="B615" s="15"/>
      <c r="C615" s="16">
        <f>IF(B615="x",COUNTIF($B$5:$B615,"x"),"")</f>
      </c>
      <c r="D615" s="17" t="s">
        <v>643</v>
      </c>
      <c r="E615" s="18">
        <v>39190</v>
      </c>
      <c r="F615" s="18">
        <f t="shared" si="186"/>
        <v>39921</v>
      </c>
      <c r="H615" s="11">
        <f t="shared" si="187"/>
      </c>
      <c r="I615" s="19">
        <f t="shared" si="188"/>
      </c>
      <c r="J615" s="11">
        <f t="shared" si="189"/>
      </c>
      <c r="L615" s="11">
        <f t="shared" si="190"/>
      </c>
      <c r="M615" s="11">
        <f t="shared" si="191"/>
      </c>
      <c r="N615" s="19">
        <f t="shared" si="192"/>
      </c>
      <c r="O615" s="19">
        <f t="shared" si="193"/>
      </c>
      <c r="P615" s="20">
        <f t="shared" si="194"/>
      </c>
      <c r="Q615" s="11">
        <f t="shared" si="203"/>
      </c>
      <c r="R615" s="21">
        <f t="shared" si="195"/>
      </c>
      <c r="S615" s="22">
        <f t="shared" si="196"/>
      </c>
      <c r="T615" s="21">
        <f t="shared" si="197"/>
      </c>
      <c r="U615" s="11">
        <f t="shared" si="198"/>
      </c>
      <c r="V615" s="11">
        <f t="shared" si="199"/>
      </c>
      <c r="W615" s="22">
        <f t="shared" si="200"/>
      </c>
      <c r="X615" s="22">
        <f t="shared" si="201"/>
      </c>
      <c r="Y615" s="21">
        <f t="shared" si="202"/>
      </c>
      <c r="AN615" s="19"/>
      <c r="AO615" s="19"/>
    </row>
    <row r="616" spans="2:41" s="11" customFormat="1" ht="12.75">
      <c r="B616" s="15"/>
      <c r="C616" s="16">
        <f>IF(B616="x",COUNTIF($B$5:$B616,"x"),"")</f>
      </c>
      <c r="D616" s="17" t="s">
        <v>644</v>
      </c>
      <c r="E616" s="18">
        <v>39183</v>
      </c>
      <c r="F616" s="18">
        <f t="shared" si="186"/>
        <v>39914</v>
      </c>
      <c r="H616" s="11">
        <f t="shared" si="187"/>
      </c>
      <c r="I616" s="19">
        <f t="shared" si="188"/>
      </c>
      <c r="J616" s="11">
        <f t="shared" si="189"/>
      </c>
      <c r="L616" s="11">
        <f t="shared" si="190"/>
      </c>
      <c r="M616" s="11">
        <f t="shared" si="191"/>
      </c>
      <c r="N616" s="19">
        <f t="shared" si="192"/>
      </c>
      <c r="O616" s="19">
        <f t="shared" si="193"/>
      </c>
      <c r="P616" s="20">
        <f t="shared" si="194"/>
      </c>
      <c r="Q616" s="11">
        <f t="shared" si="203"/>
      </c>
      <c r="R616" s="21">
        <f t="shared" si="195"/>
      </c>
      <c r="S616" s="22">
        <f t="shared" si="196"/>
      </c>
      <c r="T616" s="21">
        <f t="shared" si="197"/>
      </c>
      <c r="U616" s="11">
        <f t="shared" si="198"/>
      </c>
      <c r="V616" s="11">
        <f t="shared" si="199"/>
      </c>
      <c r="W616" s="22">
        <f t="shared" si="200"/>
      </c>
      <c r="X616" s="22">
        <f t="shared" si="201"/>
      </c>
      <c r="Y616" s="21">
        <f t="shared" si="202"/>
      </c>
      <c r="AN616" s="19"/>
      <c r="AO616" s="19"/>
    </row>
    <row r="617" spans="2:41" s="11" customFormat="1" ht="12.75">
      <c r="B617" s="15"/>
      <c r="C617" s="16">
        <f>IF(B617="x",COUNTIF($B$5:$B617,"x"),"")</f>
      </c>
      <c r="D617" s="17" t="s">
        <v>645</v>
      </c>
      <c r="E617" s="18">
        <v>39124</v>
      </c>
      <c r="F617" s="18">
        <f t="shared" si="186"/>
        <v>39855</v>
      </c>
      <c r="H617" s="11">
        <f t="shared" si="187"/>
      </c>
      <c r="I617" s="19">
        <f t="shared" si="188"/>
      </c>
      <c r="J617" s="11">
        <f t="shared" si="189"/>
      </c>
      <c r="L617" s="11">
        <f t="shared" si="190"/>
      </c>
      <c r="M617" s="11">
        <f t="shared" si="191"/>
      </c>
      <c r="N617" s="19">
        <f t="shared" si="192"/>
      </c>
      <c r="O617" s="19">
        <f t="shared" si="193"/>
      </c>
      <c r="P617" s="20">
        <f t="shared" si="194"/>
      </c>
      <c r="Q617" s="11">
        <f t="shared" si="203"/>
      </c>
      <c r="R617" s="21">
        <f t="shared" si="195"/>
      </c>
      <c r="S617" s="22">
        <f t="shared" si="196"/>
      </c>
      <c r="T617" s="21">
        <f t="shared" si="197"/>
      </c>
      <c r="U617" s="11">
        <f t="shared" si="198"/>
      </c>
      <c r="V617" s="11">
        <f t="shared" si="199"/>
      </c>
      <c r="W617" s="22">
        <f t="shared" si="200"/>
      </c>
      <c r="X617" s="22">
        <f t="shared" si="201"/>
      </c>
      <c r="Y617" s="21">
        <f t="shared" si="202"/>
      </c>
      <c r="AN617" s="19"/>
      <c r="AO617" s="19"/>
    </row>
    <row r="618" spans="2:41" s="11" customFormat="1" ht="12.75">
      <c r="B618" s="15"/>
      <c r="C618" s="16">
        <f>IF(B618="x",COUNTIF($B$5:$B618,"x"),"")</f>
      </c>
      <c r="D618" s="17" t="s">
        <v>646</v>
      </c>
      <c r="E618" s="18">
        <v>39376</v>
      </c>
      <c r="F618" s="18">
        <f t="shared" si="186"/>
        <v>40107</v>
      </c>
      <c r="H618" s="11">
        <f t="shared" si="187"/>
      </c>
      <c r="I618" s="19">
        <f t="shared" si="188"/>
      </c>
      <c r="J618" s="11">
        <f t="shared" si="189"/>
      </c>
      <c r="L618" s="11">
        <f t="shared" si="190"/>
      </c>
      <c r="M618" s="11">
        <f t="shared" si="191"/>
      </c>
      <c r="N618" s="19">
        <f t="shared" si="192"/>
      </c>
      <c r="O618" s="19">
        <f t="shared" si="193"/>
      </c>
      <c r="P618" s="20">
        <f t="shared" si="194"/>
      </c>
      <c r="Q618" s="11">
        <f t="shared" si="203"/>
      </c>
      <c r="R618" s="21">
        <f t="shared" si="195"/>
      </c>
      <c r="S618" s="22">
        <f t="shared" si="196"/>
      </c>
      <c r="T618" s="21">
        <f t="shared" si="197"/>
      </c>
      <c r="U618" s="11">
        <f t="shared" si="198"/>
      </c>
      <c r="V618" s="11">
        <f t="shared" si="199"/>
      </c>
      <c r="W618" s="22">
        <f t="shared" si="200"/>
      </c>
      <c r="X618" s="22">
        <f t="shared" si="201"/>
      </c>
      <c r="Y618" s="21">
        <f t="shared" si="202"/>
      </c>
      <c r="AN618" s="19"/>
      <c r="AO618" s="19"/>
    </row>
    <row r="619" spans="2:41" s="11" customFormat="1" ht="12.75">
      <c r="B619" s="15"/>
      <c r="C619" s="16">
        <f>IF(B619="x",COUNTIF($B$5:$B619,"x"),"")</f>
      </c>
      <c r="D619" s="17" t="s">
        <v>647</v>
      </c>
      <c r="E619" s="18">
        <v>39231</v>
      </c>
      <c r="F619" s="18">
        <f t="shared" si="186"/>
        <v>39962</v>
      </c>
      <c r="H619" s="11">
        <f t="shared" si="187"/>
      </c>
      <c r="I619" s="19">
        <f t="shared" si="188"/>
      </c>
      <c r="J619" s="11">
        <f t="shared" si="189"/>
      </c>
      <c r="L619" s="11">
        <f t="shared" si="190"/>
      </c>
      <c r="M619" s="11">
        <f t="shared" si="191"/>
      </c>
      <c r="N619" s="19">
        <f t="shared" si="192"/>
      </c>
      <c r="O619" s="19">
        <f t="shared" si="193"/>
      </c>
      <c r="P619" s="20">
        <f t="shared" si="194"/>
      </c>
      <c r="Q619" s="11">
        <f t="shared" si="203"/>
      </c>
      <c r="R619" s="21">
        <f t="shared" si="195"/>
      </c>
      <c r="S619" s="22">
        <f t="shared" si="196"/>
      </c>
      <c r="T619" s="21">
        <f t="shared" si="197"/>
      </c>
      <c r="U619" s="11">
        <f t="shared" si="198"/>
      </c>
      <c r="V619" s="11">
        <f t="shared" si="199"/>
      </c>
      <c r="W619" s="22">
        <f t="shared" si="200"/>
      </c>
      <c r="X619" s="22">
        <f t="shared" si="201"/>
      </c>
      <c r="Y619" s="21">
        <f t="shared" si="202"/>
      </c>
      <c r="AN619" s="19"/>
      <c r="AO619" s="19"/>
    </row>
    <row r="620" spans="2:41" s="11" customFormat="1" ht="12.75">
      <c r="B620" s="15"/>
      <c r="C620" s="16">
        <f>IF(B620="x",COUNTIF($B$5:$B620,"x"),"")</f>
      </c>
      <c r="D620" s="17" t="s">
        <v>648</v>
      </c>
      <c r="E620" s="18">
        <v>39210</v>
      </c>
      <c r="F620" s="18">
        <f t="shared" si="186"/>
        <v>39941</v>
      </c>
      <c r="H620" s="11">
        <f t="shared" si="187"/>
      </c>
      <c r="I620" s="19">
        <f t="shared" si="188"/>
      </c>
      <c r="J620" s="11">
        <f t="shared" si="189"/>
      </c>
      <c r="L620" s="11">
        <f t="shared" si="190"/>
      </c>
      <c r="M620" s="11">
        <f t="shared" si="191"/>
      </c>
      <c r="N620" s="19">
        <f t="shared" si="192"/>
      </c>
      <c r="O620" s="19">
        <f t="shared" si="193"/>
      </c>
      <c r="P620" s="20">
        <f t="shared" si="194"/>
      </c>
      <c r="Q620" s="11">
        <f t="shared" si="203"/>
      </c>
      <c r="R620" s="21">
        <f t="shared" si="195"/>
      </c>
      <c r="S620" s="22">
        <f t="shared" si="196"/>
      </c>
      <c r="T620" s="21">
        <f t="shared" si="197"/>
      </c>
      <c r="U620" s="11">
        <f t="shared" si="198"/>
      </c>
      <c r="V620" s="11">
        <f t="shared" si="199"/>
      </c>
      <c r="W620" s="22">
        <f t="shared" si="200"/>
      </c>
      <c r="X620" s="22">
        <f t="shared" si="201"/>
      </c>
      <c r="Y620" s="21">
        <f t="shared" si="202"/>
      </c>
      <c r="AN620" s="19"/>
      <c r="AO620" s="19"/>
    </row>
    <row r="621" spans="2:41" s="11" customFormat="1" ht="12.75">
      <c r="B621" s="15"/>
      <c r="C621" s="16">
        <f>IF(B621="x",COUNTIF($B$5:$B621,"x"),"")</f>
      </c>
      <c r="D621" s="17" t="s">
        <v>649</v>
      </c>
      <c r="E621" s="18">
        <v>39337</v>
      </c>
      <c r="F621" s="18">
        <f t="shared" si="186"/>
        <v>40068</v>
      </c>
      <c r="H621" s="11">
        <f t="shared" si="187"/>
      </c>
      <c r="I621" s="19">
        <f t="shared" si="188"/>
      </c>
      <c r="J621" s="11">
        <f t="shared" si="189"/>
      </c>
      <c r="L621" s="11">
        <f t="shared" si="190"/>
      </c>
      <c r="M621" s="11">
        <f t="shared" si="191"/>
      </c>
      <c r="N621" s="19">
        <f t="shared" si="192"/>
      </c>
      <c r="O621" s="19">
        <f t="shared" si="193"/>
      </c>
      <c r="P621" s="20">
        <f t="shared" si="194"/>
      </c>
      <c r="Q621" s="11">
        <f t="shared" si="203"/>
      </c>
      <c r="R621" s="21">
        <f t="shared" si="195"/>
      </c>
      <c r="S621" s="22">
        <f t="shared" si="196"/>
      </c>
      <c r="T621" s="21">
        <f t="shared" si="197"/>
      </c>
      <c r="U621" s="11">
        <f t="shared" si="198"/>
      </c>
      <c r="V621" s="11">
        <f t="shared" si="199"/>
      </c>
      <c r="W621" s="22">
        <f t="shared" si="200"/>
      </c>
      <c r="X621" s="22">
        <f t="shared" si="201"/>
      </c>
      <c r="Y621" s="21">
        <f t="shared" si="202"/>
      </c>
      <c r="AN621" s="19"/>
      <c r="AO621" s="19"/>
    </row>
    <row r="622" spans="2:41" s="11" customFormat="1" ht="12.75">
      <c r="B622" s="15"/>
      <c r="C622" s="16">
        <f>IF(B622="x",COUNTIF($B$5:$B622,"x"),"")</f>
      </c>
      <c r="D622" s="17" t="s">
        <v>650</v>
      </c>
      <c r="E622" s="18">
        <v>39337</v>
      </c>
      <c r="F622" s="18">
        <f t="shared" si="186"/>
        <v>40068</v>
      </c>
      <c r="H622" s="11">
        <f t="shared" si="187"/>
      </c>
      <c r="I622" s="19">
        <f t="shared" si="188"/>
      </c>
      <c r="J622" s="11">
        <f t="shared" si="189"/>
      </c>
      <c r="L622" s="11">
        <f t="shared" si="190"/>
      </c>
      <c r="M622" s="11">
        <f t="shared" si="191"/>
      </c>
      <c r="N622" s="19">
        <f t="shared" si="192"/>
      </c>
      <c r="O622" s="19">
        <f t="shared" si="193"/>
      </c>
      <c r="P622" s="20">
        <f t="shared" si="194"/>
      </c>
      <c r="Q622" s="11">
        <f t="shared" si="203"/>
      </c>
      <c r="R622" s="21">
        <f t="shared" si="195"/>
      </c>
      <c r="S622" s="22">
        <f t="shared" si="196"/>
      </c>
      <c r="T622" s="21">
        <f t="shared" si="197"/>
      </c>
      <c r="U622" s="11">
        <f t="shared" si="198"/>
      </c>
      <c r="V622" s="11">
        <f t="shared" si="199"/>
      </c>
      <c r="W622" s="22">
        <f t="shared" si="200"/>
      </c>
      <c r="X622" s="22">
        <f t="shared" si="201"/>
      </c>
      <c r="Y622" s="21">
        <f t="shared" si="202"/>
      </c>
      <c r="AN622" s="19"/>
      <c r="AO622" s="19"/>
    </row>
    <row r="623" spans="2:41" s="11" customFormat="1" ht="12.75">
      <c r="B623" s="15"/>
      <c r="C623" s="16">
        <f>IF(B623="x",COUNTIF($B$5:$B623,"x"),"")</f>
      </c>
      <c r="D623" s="17" t="s">
        <v>651</v>
      </c>
      <c r="E623" s="18">
        <v>39272</v>
      </c>
      <c r="F623" s="18">
        <f t="shared" si="186"/>
        <v>40003</v>
      </c>
      <c r="H623" s="11">
        <f t="shared" si="187"/>
      </c>
      <c r="I623" s="19">
        <f t="shared" si="188"/>
      </c>
      <c r="J623" s="11">
        <f t="shared" si="189"/>
      </c>
      <c r="L623" s="11">
        <f t="shared" si="190"/>
      </c>
      <c r="M623" s="11">
        <f t="shared" si="191"/>
      </c>
      <c r="N623" s="19">
        <f t="shared" si="192"/>
      </c>
      <c r="O623" s="19">
        <f t="shared" si="193"/>
      </c>
      <c r="P623" s="20">
        <f t="shared" si="194"/>
      </c>
      <c r="Q623" s="11">
        <f t="shared" si="203"/>
      </c>
      <c r="R623" s="21">
        <f t="shared" si="195"/>
      </c>
      <c r="S623" s="22">
        <f t="shared" si="196"/>
      </c>
      <c r="T623" s="21">
        <f t="shared" si="197"/>
      </c>
      <c r="U623" s="11">
        <f t="shared" si="198"/>
      </c>
      <c r="V623" s="11">
        <f t="shared" si="199"/>
      </c>
      <c r="W623" s="22">
        <f t="shared" si="200"/>
      </c>
      <c r="X623" s="22">
        <f t="shared" si="201"/>
      </c>
      <c r="Y623" s="21">
        <f t="shared" si="202"/>
      </c>
      <c r="AN623" s="19"/>
      <c r="AO623" s="19"/>
    </row>
    <row r="624" spans="2:41" s="11" customFormat="1" ht="12.75">
      <c r="B624" s="15"/>
      <c r="C624" s="16">
        <f>IF(B624="x",COUNTIF($B$5:$B624,"x"),"")</f>
      </c>
      <c r="D624" s="17" t="s">
        <v>652</v>
      </c>
      <c r="E624" s="18">
        <v>39320</v>
      </c>
      <c r="F624" s="18">
        <f t="shared" si="186"/>
        <v>40051</v>
      </c>
      <c r="H624" s="11">
        <f t="shared" si="187"/>
      </c>
      <c r="I624" s="19">
        <f t="shared" si="188"/>
      </c>
      <c r="J624" s="11">
        <f t="shared" si="189"/>
      </c>
      <c r="L624" s="11">
        <f t="shared" si="190"/>
      </c>
      <c r="M624" s="11">
        <f t="shared" si="191"/>
      </c>
      <c r="N624" s="19">
        <f t="shared" si="192"/>
      </c>
      <c r="O624" s="19">
        <f t="shared" si="193"/>
      </c>
      <c r="P624" s="20">
        <f t="shared" si="194"/>
      </c>
      <c r="Q624" s="11">
        <f t="shared" si="203"/>
      </c>
      <c r="R624" s="21">
        <f t="shared" si="195"/>
      </c>
      <c r="S624" s="22">
        <f t="shared" si="196"/>
      </c>
      <c r="T624" s="21">
        <f t="shared" si="197"/>
      </c>
      <c r="U624" s="11">
        <f t="shared" si="198"/>
      </c>
      <c r="V624" s="11">
        <f t="shared" si="199"/>
      </c>
      <c r="W624" s="22">
        <f t="shared" si="200"/>
      </c>
      <c r="X624" s="22">
        <f t="shared" si="201"/>
      </c>
      <c r="Y624" s="21">
        <f t="shared" si="202"/>
      </c>
      <c r="AN624" s="19"/>
      <c r="AO624" s="19"/>
    </row>
  </sheetData>
  <sheetProtection password="DA01" sheet="1" objects="1" scenarios="1" selectLockedCells="1" autoFilter="0"/>
  <autoFilter ref="B4:F624"/>
  <conditionalFormatting sqref="R5:T624 W5:Y624">
    <cfRule type="expression" priority="1" dxfId="0" stopIfTrue="1">
      <formula>$T5=3</formula>
    </cfRule>
  </conditionalFormatting>
  <conditionalFormatting sqref="AC5:AE368">
    <cfRule type="expression" priority="2" dxfId="0" stopIfTrue="1">
      <formula>$Y$4&gt;=$AA5</formula>
    </cfRule>
  </conditionalFormatting>
  <conditionalFormatting sqref="AC2">
    <cfRule type="expression" priority="3" dxfId="1" stopIfTrue="1">
      <formula>$C$3=0</formula>
    </cfRule>
  </conditionalFormatting>
  <conditionalFormatting sqref="AI5">
    <cfRule type="cellIs" priority="4" dxfId="2" operator="lessThan" stopIfTrue="1">
      <formula>YEAR(TODAY())</formula>
    </cfRule>
  </conditionalFormatting>
  <conditionalFormatting sqref="AH5">
    <cfRule type="expression" priority="5" dxfId="2" stopIfTrue="1">
      <formula>YEAR(TODAY())&gt;$AI$5</formula>
    </cfRule>
  </conditionalFormatting>
  <dataValidations count="2">
    <dataValidation type="list" allowBlank="1" showInputMessage="1" showErrorMessage="1" promptTitle="Välj data" errorTitle="Välj ett datum" error="Använd rullgardinsmenyn.&#10;Esc. avbryter" sqref="AI5">
      <formula1>"2009,2010,2011,2012,2013,2014,2015,2016,2017,2018,2019,2020"</formula1>
    </dataValidation>
    <dataValidation type="list" allowBlank="1" showInputMessage="1" showErrorMessage="1" sqref="AI6">
      <formula1>"Engelskt Outlook,Svenskt Outlook"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Nylander</dc:creator>
  <cp:keywords/>
  <dc:description/>
  <cp:lastModifiedBy>Andreas Nylander</cp:lastModifiedBy>
  <dcterms:created xsi:type="dcterms:W3CDTF">2009-01-19T08:11:09Z</dcterms:created>
  <dcterms:modified xsi:type="dcterms:W3CDTF">2009-01-19T08:13:59Z</dcterms:modified>
  <cp:category/>
  <cp:version/>
  <cp:contentType/>
  <cp:contentStatus/>
</cp:coreProperties>
</file>